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385" activeTab="0"/>
  </bookViews>
  <sheets>
    <sheet name="ClassExample" sheetId="1" r:id="rId1"/>
    <sheet name="Sheet2" sheetId="2" r:id="rId2"/>
    <sheet name="Sheet3" sheetId="3" r:id="rId3"/>
  </sheets>
  <definedNames>
    <definedName name="AreaArm">'ClassExample'!$B$15</definedName>
    <definedName name="AreaPost">'ClassExample'!$B$16</definedName>
    <definedName name="ArmBending">'ClassExample'!$B$20</definedName>
    <definedName name="ArmBending_Force" localSheetId="0">'ClassExample'!#REF!</definedName>
    <definedName name="ArmBending_Force">#REF!</definedName>
    <definedName name="ArmBending_Moment" localSheetId="0">'ClassExample'!#REF!</definedName>
    <definedName name="ArmBending_Moment">#REF!</definedName>
    <definedName name="ArmBending_Total" localSheetId="0">'ClassExample'!#REF!</definedName>
    <definedName name="ArmBending_Total">#REF!</definedName>
    <definedName name="ArmDiameter" localSheetId="0">'ClassExample'!$B$8</definedName>
    <definedName name="ArmDiameter">#REF!</definedName>
    <definedName name="ArmEndSlope_Force" localSheetId="0">'ClassExample'!#REF!</definedName>
    <definedName name="ArmEndSlope_Force">#REF!</definedName>
    <definedName name="ArmEndSlope_Moment" localSheetId="0">'ClassExample'!#REF!</definedName>
    <definedName name="ArmEndSlope_Moment">#REF!</definedName>
    <definedName name="ArmEndSlope_Total" localSheetId="0">'ClassExample'!#REF!</definedName>
    <definedName name="ArmEndSlope_Total">#REF!</definedName>
    <definedName name="ArmLength" localSheetId="0">'ClassExample'!$B$7</definedName>
    <definedName name="ArmLength">#REF!</definedName>
    <definedName name="ArmLengthB" localSheetId="0">'ClassExample'!$B$7</definedName>
    <definedName name="ArmLengthB">#REF!</definedName>
    <definedName name="ArmRotation">'ClassExample'!$B$24</definedName>
    <definedName name="ArmThickness" localSheetId="0">'ClassExample'!#REF!</definedName>
    <definedName name="ArmThickness">#REF!</definedName>
    <definedName name="ArmWidth" localSheetId="0">'ClassExample'!#REF!</definedName>
    <definedName name="ArmWidth">#REF!</definedName>
    <definedName name="Force" localSheetId="0">'ClassExample'!$B$4</definedName>
    <definedName name="Force">#REF!</definedName>
    <definedName name="Modulus" localSheetId="0">'ClassExample'!$B$5</definedName>
    <definedName name="Modulus">#REF!</definedName>
    <definedName name="Moment" localSheetId="0">'ClassExample'!$B$13</definedName>
    <definedName name="Moment">#REF!</definedName>
    <definedName name="MomentOfInertia_Arm">'ClassExample'!$B$17</definedName>
    <definedName name="MomentOfInertia_Post">'ClassExample'!$B$18</definedName>
    <definedName name="MomOfInertiaArm" localSheetId="0">'ClassExample'!#REF!</definedName>
    <definedName name="MomOfInertiaArm">#REF!</definedName>
    <definedName name="MomOfInertiaTip" localSheetId="0">'ClassExample'!#REF!</definedName>
    <definedName name="MomOfInertiaTip">#REF!</definedName>
    <definedName name="PostBendAngle">'ClassExample'!$B$21</definedName>
    <definedName name="PostCompression">'ClassExample'!$B$26</definedName>
    <definedName name="PostHeight" localSheetId="0">'ClassExample'!$B$9</definedName>
    <definedName name="PostHeight">#REF!</definedName>
    <definedName name="PostShear">'ClassExample'!$B$38</definedName>
    <definedName name="PostStress_Bending">'ClassExample'!$B$33</definedName>
    <definedName name="PostStress_Compression">'ClassExample'!$B$34</definedName>
    <definedName name="PostThickness" localSheetId="0">'ClassExample'!$B$11</definedName>
    <definedName name="PostThickness">#REF!</definedName>
    <definedName name="PostWidth" localSheetId="0">'ClassExample'!$B$10</definedName>
    <definedName name="PostWidth">#REF!</definedName>
    <definedName name="_xlnm.Print_Area" localSheetId="0">'ClassExample'!$A$3:$Q$61</definedName>
    <definedName name="Stiffness" localSheetId="0">'ClassExample'!#REF!</definedName>
    <definedName name="Stiffness">#REF!</definedName>
    <definedName name="TipBending" localSheetId="0">'ClassExample'!#REF!</definedName>
    <definedName name="TipBending">#REF!</definedName>
    <definedName name="TipDeflection_Total" localSheetId="0">'ClassExample'!#REF!</definedName>
    <definedName name="TipDeflection_Total">#REF!</definedName>
    <definedName name="TipDeflectionFromSlope" localSheetId="0">'ClassExample'!#REF!</definedName>
    <definedName name="TipDeflectionFromSlope">#REF!</definedName>
    <definedName name="TipLength" localSheetId="0">'ClassExample'!#REF!</definedName>
    <definedName name="TipLength">#REF!</definedName>
    <definedName name="TipThickness" localSheetId="0">'ClassExample'!#REF!</definedName>
    <definedName name="TipThickness">#REF!</definedName>
    <definedName name="TipWidth" localSheetId="0">'ClassExample'!#REF!</definedName>
    <definedName name="TipWidth">#REF!</definedName>
    <definedName name="Total_Deflection" localSheetId="0">'ClassExample'!#REF!</definedName>
    <definedName name="Total_Deflection">#REF!</definedName>
    <definedName name="TotalDeflection">'ClassExample'!$B$28</definedName>
    <definedName name="Width" localSheetId="0">'ClassExample'!#REF!</definedName>
    <definedName name="Width">#REF!</definedName>
  </definedNames>
  <calcPr fullCalcOnLoad="1"/>
</workbook>
</file>

<file path=xl/sharedStrings.xml><?xml version="1.0" encoding="utf-8"?>
<sst xmlns="http://schemas.openxmlformats.org/spreadsheetml/2006/main" count="65" uniqueCount="50">
  <si>
    <t>ArmLength</t>
  </si>
  <si>
    <t>Force</t>
  </si>
  <si>
    <t>Modulus</t>
  </si>
  <si>
    <t>Moment</t>
  </si>
  <si>
    <t>ArmDiameter</t>
  </si>
  <si>
    <t>PostHeight</t>
  </si>
  <si>
    <t>PostWidth</t>
  </si>
  <si>
    <t>PostThickness</t>
  </si>
  <si>
    <t>in</t>
  </si>
  <si>
    <t>MomentOfInertia-Arm</t>
  </si>
  <si>
    <t>MomentOfInertia-Post</t>
  </si>
  <si>
    <t>in^4</t>
  </si>
  <si>
    <t>ArmBending</t>
  </si>
  <si>
    <t>Lb</t>
  </si>
  <si>
    <t>Lb/in^2</t>
  </si>
  <si>
    <t>in*lb</t>
  </si>
  <si>
    <t>PostBendAngle</t>
  </si>
  <si>
    <t>Rad</t>
  </si>
  <si>
    <t>ArmRotation</t>
  </si>
  <si>
    <t>PostCompression</t>
  </si>
  <si>
    <t>TotalDeflection</t>
  </si>
  <si>
    <t>ArmStress</t>
  </si>
  <si>
    <t>psi</t>
  </si>
  <si>
    <t>=PI()/4*(ArmDiameter/2)^4</t>
  </si>
  <si>
    <t>=PostWidth*PostThickness^3/12</t>
  </si>
  <si>
    <t>=Moment*PostHeight/(Modulus*MomentOfInertia_Post)</t>
  </si>
  <si>
    <t>=PostBendAngle*ArmLengthB</t>
  </si>
  <si>
    <t>=ArmBending+ArmRotation+PostCompression</t>
  </si>
  <si>
    <t>=Moment*ArmDiameter/2/MomentOfInertia_Arm</t>
  </si>
  <si>
    <t>PostStress-Bending</t>
  </si>
  <si>
    <t>=Moment*PostThickness/2/MomentOfInertia_Post</t>
  </si>
  <si>
    <t>PostStress-Compression</t>
  </si>
  <si>
    <t>PostStress-Total</t>
  </si>
  <si>
    <t>=Force*ArmLength^3/(3*Modulus*D60)</t>
  </si>
  <si>
    <t>=Force*ArmLength</t>
  </si>
  <si>
    <t>AreaArm</t>
  </si>
  <si>
    <t>AreaPost</t>
  </si>
  <si>
    <t>in^2</t>
  </si>
  <si>
    <t>=Force*PostHeight/(AreaPost*Modulus)</t>
  </si>
  <si>
    <t>=PI()*(ArmDiameter/2)^2</t>
  </si>
  <si>
    <t>=PostWidth*PostThickness</t>
  </si>
  <si>
    <t>=Force/AreaPost</t>
  </si>
  <si>
    <t>=PostStress_Bending+PostStress_Compression</t>
  </si>
  <si>
    <t>=4*Force/(3*AreaArm)</t>
  </si>
  <si>
    <t>ArmShear - Transverse</t>
  </si>
  <si>
    <t>PostShear</t>
  </si>
  <si>
    <t>=3*Force/(2*AreaPost)</t>
  </si>
  <si>
    <t>Deflection and Stresses in a Two Beam Structure</t>
  </si>
  <si>
    <t>Don’t need this slope for this problem.</t>
  </si>
  <si>
    <t>[See Slope calculation below]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</si>
</sst>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22" borderId="10" xfId="0" applyFill="1" applyBorder="1" applyAlignment="1">
      <alignment/>
    </xf>
    <xf numFmtId="43" fontId="0" fillId="0" borderId="0" xfId="42" applyFont="1" applyAlignment="1" quotePrefix="1">
      <alignment/>
    </xf>
    <xf numFmtId="173" fontId="0" fillId="0" borderId="0" xfId="42" applyNumberFormat="1" applyFont="1" applyAlignment="1">
      <alignment/>
    </xf>
    <xf numFmtId="173" fontId="0" fillId="22" borderId="10" xfId="42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 quotePrefix="1">
      <alignment/>
    </xf>
    <xf numFmtId="173" fontId="0" fillId="0" borderId="0" xfId="42" applyNumberFormat="1" applyFont="1" applyAlignment="1" quotePrefix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quotePrefix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40</xdr:row>
      <xdr:rowOff>28575</xdr:rowOff>
    </xdr:from>
    <xdr:to>
      <xdr:col>16</xdr:col>
      <xdr:colOff>561975</xdr:colOff>
      <xdr:row>54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6600825"/>
          <a:ext cx="56673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38100</xdr:rowOff>
    </xdr:from>
    <xdr:to>
      <xdr:col>7</xdr:col>
      <xdr:colOff>247650</xdr:colOff>
      <xdr:row>52</xdr:row>
      <xdr:rowOff>114300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10350"/>
          <a:ext cx="62007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9</xdr:row>
      <xdr:rowOff>9525</xdr:rowOff>
    </xdr:from>
    <xdr:to>
      <xdr:col>16</xdr:col>
      <xdr:colOff>400050</xdr:colOff>
      <xdr:row>18</xdr:row>
      <xdr:rowOff>133350</xdr:rowOff>
    </xdr:to>
    <xdr:grpSp>
      <xdr:nvGrpSpPr>
        <xdr:cNvPr id="3" name="Group 57"/>
        <xdr:cNvGrpSpPr>
          <a:grpSpLocks/>
        </xdr:cNvGrpSpPr>
      </xdr:nvGrpSpPr>
      <xdr:grpSpPr>
        <a:xfrm>
          <a:off x="9344025" y="1562100"/>
          <a:ext cx="2543175" cy="1581150"/>
          <a:chOff x="10639426" y="7734300"/>
          <a:chExt cx="2543174" cy="1581150"/>
        </a:xfrm>
        <a:solidFill>
          <a:srgbClr val="FFFFFF"/>
        </a:solidFill>
      </xdr:grpSpPr>
      <xdr:sp>
        <xdr:nvSpPr>
          <xdr:cNvPr id="4" name="AutoShape 9"/>
          <xdr:cNvSpPr>
            <a:spLocks/>
          </xdr:cNvSpPr>
        </xdr:nvSpPr>
        <xdr:spPr>
          <a:xfrm rot="16200000" flipH="1">
            <a:off x="10639426" y="7982145"/>
            <a:ext cx="285471" cy="333227"/>
          </a:xfrm>
          <a:custGeom>
            <a:pathLst>
              <a:path h="21600" w="24284">
                <a:moveTo>
                  <a:pt x="18556" y="10425"/>
                </a:moveTo>
                <a:cubicBezTo>
                  <a:pt x="18357" y="6287"/>
                  <a:pt x="14943" y="3034"/>
                  <a:pt x="10800" y="3034"/>
                </a:cubicBezTo>
                <a:cubicBezTo>
                  <a:pt x="6602" y="3033"/>
                  <a:pt x="3165" y="6368"/>
                  <a:pt x="3037" y="10563"/>
                </a:cubicBezTo>
                <a:lnTo>
                  <a:pt x="4" y="10471"/>
                </a:lnTo>
                <a:cubicBezTo>
                  <a:pt x="182" y="4637"/>
                  <a:pt x="4963" y="-1"/>
                  <a:pt x="10800" y="0"/>
                </a:cubicBezTo>
                <a:cubicBezTo>
                  <a:pt x="16562" y="0"/>
                  <a:pt x="21309" y="4524"/>
                  <a:pt x="21587" y="10279"/>
                </a:cubicBezTo>
                <a:lnTo>
                  <a:pt x="24284" y="10149"/>
                </a:lnTo>
                <a:lnTo>
                  <a:pt x="20276" y="14564"/>
                </a:lnTo>
                <a:lnTo>
                  <a:pt x="15860" y="10556"/>
                </a:lnTo>
                <a:lnTo>
                  <a:pt x="18556" y="10425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Can 39"/>
          <xdr:cNvSpPr>
            <a:spLocks/>
          </xdr:cNvSpPr>
        </xdr:nvSpPr>
        <xdr:spPr>
          <a:xfrm rot="5400000">
            <a:off x="11897026" y="6991556"/>
            <a:ext cx="247959" cy="2324291"/>
          </a:xfrm>
          <a:prstGeom prst="can">
            <a:avLst>
              <a:gd name="adj" fmla="val -47337"/>
            </a:avLst>
          </a:prstGeom>
          <a:solidFill>
            <a:srgbClr val="D9D9D9"/>
          </a:solidFill>
          <a:ln w="1270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3125379" y="7734300"/>
            <a:ext cx="0" cy="30476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V="1">
            <a:off x="10905823" y="8296399"/>
            <a:ext cx="0" cy="30476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180975</xdr:colOff>
      <xdr:row>13</xdr:row>
      <xdr:rowOff>104775</xdr:rowOff>
    </xdr:from>
    <xdr:to>
      <xdr:col>12</xdr:col>
      <xdr:colOff>38100</xdr:colOff>
      <xdr:row>31</xdr:row>
      <xdr:rowOff>0</xdr:rowOff>
    </xdr:to>
    <xdr:grpSp>
      <xdr:nvGrpSpPr>
        <xdr:cNvPr id="8" name="Group 50"/>
        <xdr:cNvGrpSpPr>
          <a:grpSpLocks/>
        </xdr:cNvGrpSpPr>
      </xdr:nvGrpSpPr>
      <xdr:grpSpPr>
        <a:xfrm>
          <a:off x="8620125" y="2305050"/>
          <a:ext cx="466725" cy="2809875"/>
          <a:chOff x="10229850" y="8353425"/>
          <a:chExt cx="466725" cy="2809875"/>
        </a:xfrm>
        <a:solidFill>
          <a:srgbClr val="FFFFFF"/>
        </a:solidFill>
      </xdr:grpSpPr>
      <xdr:sp>
        <xdr:nvSpPr>
          <xdr:cNvPr id="9" name="AutoShape 6"/>
          <xdr:cNvSpPr>
            <a:spLocks/>
          </xdr:cNvSpPr>
        </xdr:nvSpPr>
        <xdr:spPr>
          <a:xfrm rot="21354519">
            <a:off x="10282240" y="8386441"/>
            <a:ext cx="333358" cy="285905"/>
          </a:xfrm>
          <a:custGeom>
            <a:pathLst>
              <a:path h="21600" w="24284">
                <a:moveTo>
                  <a:pt x="18556" y="10425"/>
                </a:moveTo>
                <a:cubicBezTo>
                  <a:pt x="18357" y="6287"/>
                  <a:pt x="14943" y="3034"/>
                  <a:pt x="10800" y="3034"/>
                </a:cubicBezTo>
                <a:cubicBezTo>
                  <a:pt x="6602" y="3033"/>
                  <a:pt x="3165" y="6368"/>
                  <a:pt x="3037" y="10563"/>
                </a:cubicBezTo>
                <a:lnTo>
                  <a:pt x="4" y="10471"/>
                </a:lnTo>
                <a:cubicBezTo>
                  <a:pt x="182" y="4637"/>
                  <a:pt x="4963" y="-1"/>
                  <a:pt x="10800" y="0"/>
                </a:cubicBezTo>
                <a:cubicBezTo>
                  <a:pt x="16562" y="0"/>
                  <a:pt x="21309" y="4524"/>
                  <a:pt x="21587" y="10279"/>
                </a:cubicBezTo>
                <a:lnTo>
                  <a:pt x="24284" y="10149"/>
                </a:lnTo>
                <a:lnTo>
                  <a:pt x="20276" y="14564"/>
                </a:lnTo>
                <a:lnTo>
                  <a:pt x="15860" y="10556"/>
                </a:lnTo>
                <a:lnTo>
                  <a:pt x="18556" y="10425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Cube 40"/>
          <xdr:cNvSpPr>
            <a:spLocks/>
          </xdr:cNvSpPr>
        </xdr:nvSpPr>
        <xdr:spPr>
          <a:xfrm>
            <a:off x="10229850" y="8581727"/>
            <a:ext cx="466725" cy="2295668"/>
          </a:xfrm>
          <a:prstGeom prst="cube">
            <a:avLst>
              <a:gd name="adj" fmla="val -16837"/>
            </a:avLst>
          </a:prstGeom>
          <a:solidFill>
            <a:srgbClr val="95B3D7"/>
          </a:solidFill>
          <a:ln w="1270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8"/>
          <xdr:cNvSpPr>
            <a:spLocks/>
          </xdr:cNvSpPr>
        </xdr:nvSpPr>
        <xdr:spPr>
          <a:xfrm>
            <a:off x="10448977" y="8353425"/>
            <a:ext cx="0" cy="30487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8"/>
          <xdr:cNvSpPr>
            <a:spLocks/>
          </xdr:cNvSpPr>
        </xdr:nvSpPr>
        <xdr:spPr>
          <a:xfrm flipV="1">
            <a:off x="10477448" y="10858429"/>
            <a:ext cx="0" cy="30487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9"/>
          <xdr:cNvSpPr>
            <a:spLocks/>
          </xdr:cNvSpPr>
        </xdr:nvSpPr>
        <xdr:spPr>
          <a:xfrm rot="10800000" flipH="1">
            <a:off x="10263221" y="10777645"/>
            <a:ext cx="333358" cy="285905"/>
          </a:xfrm>
          <a:custGeom>
            <a:pathLst>
              <a:path h="21600" w="24284">
                <a:moveTo>
                  <a:pt x="18556" y="10425"/>
                </a:moveTo>
                <a:cubicBezTo>
                  <a:pt x="18357" y="6287"/>
                  <a:pt x="14943" y="3034"/>
                  <a:pt x="10800" y="3034"/>
                </a:cubicBezTo>
                <a:cubicBezTo>
                  <a:pt x="6602" y="3033"/>
                  <a:pt x="3165" y="6368"/>
                  <a:pt x="3037" y="10563"/>
                </a:cubicBezTo>
                <a:lnTo>
                  <a:pt x="4" y="10471"/>
                </a:lnTo>
                <a:cubicBezTo>
                  <a:pt x="182" y="4637"/>
                  <a:pt x="4963" y="-1"/>
                  <a:pt x="10800" y="0"/>
                </a:cubicBezTo>
                <a:cubicBezTo>
                  <a:pt x="16562" y="0"/>
                  <a:pt x="21309" y="4524"/>
                  <a:pt x="21587" y="10279"/>
                </a:cubicBezTo>
                <a:lnTo>
                  <a:pt x="24284" y="10149"/>
                </a:lnTo>
                <a:lnTo>
                  <a:pt x="20276" y="14564"/>
                </a:lnTo>
                <a:lnTo>
                  <a:pt x="15860" y="10556"/>
                </a:lnTo>
                <a:lnTo>
                  <a:pt x="18556" y="10425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371475</xdr:colOff>
      <xdr:row>2</xdr:row>
      <xdr:rowOff>9525</xdr:rowOff>
    </xdr:from>
    <xdr:to>
      <xdr:col>12</xdr:col>
      <xdr:colOff>247650</xdr:colOff>
      <xdr:row>19</xdr:row>
      <xdr:rowOff>123825</xdr:rowOff>
    </xdr:to>
    <xdr:grpSp>
      <xdr:nvGrpSpPr>
        <xdr:cNvPr id="14" name="Group 48"/>
        <xdr:cNvGrpSpPr>
          <a:grpSpLocks/>
        </xdr:cNvGrpSpPr>
      </xdr:nvGrpSpPr>
      <xdr:grpSpPr>
        <a:xfrm>
          <a:off x="6372225" y="428625"/>
          <a:ext cx="2924175" cy="2867025"/>
          <a:chOff x="6372225" y="7620000"/>
          <a:chExt cx="2924175" cy="2867025"/>
        </a:xfrm>
        <a:solidFill>
          <a:srgbClr val="FFFFFF"/>
        </a:solidFill>
      </xdr:grpSpPr>
      <xdr:sp>
        <xdr:nvSpPr>
          <xdr:cNvPr id="15" name="Text Box 13"/>
          <xdr:cNvSpPr txBox="1">
            <a:spLocks noChangeArrowheads="1"/>
          </xdr:cNvSpPr>
        </xdr:nvSpPr>
        <xdr:spPr>
          <a:xfrm>
            <a:off x="9105598" y="7620000"/>
            <a:ext cx="152057" cy="1713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  <xdr:grpSp>
        <xdr:nvGrpSpPr>
          <xdr:cNvPr id="16" name="Group 20"/>
          <xdr:cNvGrpSpPr>
            <a:grpSpLocks/>
          </xdr:cNvGrpSpPr>
        </xdr:nvGrpSpPr>
        <xdr:grpSpPr>
          <a:xfrm>
            <a:off x="6372225" y="7810657"/>
            <a:ext cx="2924175" cy="2514381"/>
            <a:chOff x="6372225" y="7810500"/>
            <a:chExt cx="2924175" cy="2514599"/>
          </a:xfrm>
          <a:solidFill>
            <a:srgbClr val="FFFFFF"/>
          </a:solidFill>
        </xdr:grpSpPr>
        <xdr:sp>
          <xdr:nvSpPr>
            <xdr:cNvPr id="17" name="Cube 33"/>
            <xdr:cNvSpPr>
              <a:spLocks/>
            </xdr:cNvSpPr>
          </xdr:nvSpPr>
          <xdr:spPr>
            <a:xfrm>
              <a:off x="6620049" y="8029270"/>
              <a:ext cx="466406" cy="2295829"/>
            </a:xfrm>
            <a:prstGeom prst="cube">
              <a:avLst>
                <a:gd name="adj" fmla="val -16837"/>
              </a:avLst>
            </a:prstGeom>
            <a:solidFill>
              <a:srgbClr val="95B3D7"/>
            </a:solidFill>
            <a:ln w="12700" cmpd="sng">
              <a:solidFill>
                <a:srgbClr val="0D0D0D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Can 34"/>
            <xdr:cNvSpPr>
              <a:spLocks/>
            </xdr:cNvSpPr>
          </xdr:nvSpPr>
          <xdr:spPr>
            <a:xfrm rot="5400000">
              <a:off x="8010494" y="7077495"/>
              <a:ext cx="247824" cy="2324118"/>
            </a:xfrm>
            <a:prstGeom prst="can">
              <a:avLst>
                <a:gd name="adj" fmla="val -47337"/>
              </a:avLst>
            </a:prstGeom>
            <a:solidFill>
              <a:srgbClr val="D9D9D9"/>
            </a:solidFill>
            <a:ln w="12700" cmpd="sng">
              <a:solidFill>
                <a:srgbClr val="0D0D0D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8"/>
            <xdr:cNvSpPr>
              <a:spLocks/>
            </xdr:cNvSpPr>
          </xdr:nvSpPr>
          <xdr:spPr>
            <a:xfrm>
              <a:off x="9182357" y="7810500"/>
              <a:ext cx="0" cy="304895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Box 36"/>
            <xdr:cNvSpPr txBox="1">
              <a:spLocks noChangeArrowheads="1"/>
            </xdr:cNvSpPr>
          </xdr:nvSpPr>
          <xdr:spPr>
            <a:xfrm>
              <a:off x="6867873" y="7810500"/>
              <a:ext cx="209810" cy="1521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t</a:t>
              </a:r>
            </a:p>
          </xdr:txBody>
        </xdr:sp>
        <xdr:sp>
          <xdr:nvSpPr>
            <xdr:cNvPr id="21" name="TextBox 37"/>
            <xdr:cNvSpPr txBox="1">
              <a:spLocks noChangeArrowheads="1"/>
            </xdr:cNvSpPr>
          </xdr:nvSpPr>
          <xdr:spPr>
            <a:xfrm>
              <a:off x="6372225" y="8048758"/>
              <a:ext cx="209810" cy="1521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w</a:t>
              </a:r>
            </a:p>
          </xdr:txBody>
        </xdr:sp>
      </xdr:grpSp>
      <xdr:sp>
        <xdr:nvSpPr>
          <xdr:cNvPr id="22" name="Straight Connector 43"/>
          <xdr:cNvSpPr>
            <a:spLocks/>
          </xdr:cNvSpPr>
        </xdr:nvSpPr>
        <xdr:spPr>
          <a:xfrm>
            <a:off x="6620049" y="10325038"/>
            <a:ext cx="95036" cy="152669"/>
          </a:xfrm>
          <a:prstGeom prst="line">
            <a:avLst/>
          </a:prstGeom>
          <a:noFill/>
          <a:ln w="1905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Straight Connector 51"/>
          <xdr:cNvSpPr>
            <a:spLocks/>
          </xdr:cNvSpPr>
        </xdr:nvSpPr>
        <xdr:spPr>
          <a:xfrm>
            <a:off x="6724588" y="10334356"/>
            <a:ext cx="95036" cy="152669"/>
          </a:xfrm>
          <a:prstGeom prst="line">
            <a:avLst/>
          </a:prstGeom>
          <a:noFill/>
          <a:ln w="1905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Straight Connector 52"/>
          <xdr:cNvSpPr>
            <a:spLocks/>
          </xdr:cNvSpPr>
        </xdr:nvSpPr>
        <xdr:spPr>
          <a:xfrm>
            <a:off x="6819624" y="10325038"/>
            <a:ext cx="95036" cy="152669"/>
          </a:xfrm>
          <a:prstGeom prst="line">
            <a:avLst/>
          </a:prstGeom>
          <a:noFill/>
          <a:ln w="1905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Straight Connector 53"/>
          <xdr:cNvSpPr>
            <a:spLocks/>
          </xdr:cNvSpPr>
        </xdr:nvSpPr>
        <xdr:spPr>
          <a:xfrm>
            <a:off x="6934398" y="10325038"/>
            <a:ext cx="95036" cy="152669"/>
          </a:xfrm>
          <a:prstGeom prst="line">
            <a:avLst/>
          </a:prstGeom>
          <a:noFill/>
          <a:ln w="1905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Straight Connector 54"/>
          <xdr:cNvSpPr>
            <a:spLocks/>
          </xdr:cNvSpPr>
        </xdr:nvSpPr>
        <xdr:spPr>
          <a:xfrm>
            <a:off x="6991419" y="10267698"/>
            <a:ext cx="95036" cy="152669"/>
          </a:xfrm>
          <a:prstGeom prst="line">
            <a:avLst/>
          </a:prstGeom>
          <a:noFill/>
          <a:ln w="1905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Straight Connector 55"/>
          <xdr:cNvSpPr>
            <a:spLocks/>
          </xdr:cNvSpPr>
        </xdr:nvSpPr>
        <xdr:spPr>
          <a:xfrm>
            <a:off x="7048440" y="10211074"/>
            <a:ext cx="95036" cy="152669"/>
          </a:xfrm>
          <a:prstGeom prst="line">
            <a:avLst/>
          </a:prstGeom>
          <a:noFill/>
          <a:ln w="1905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Straight Connector 56"/>
          <xdr:cNvSpPr>
            <a:spLocks/>
          </xdr:cNvSpPr>
        </xdr:nvSpPr>
        <xdr:spPr>
          <a:xfrm>
            <a:off x="7095958" y="10153733"/>
            <a:ext cx="95036" cy="152669"/>
          </a:xfrm>
          <a:prstGeom prst="line">
            <a:avLst/>
          </a:prstGeom>
          <a:noFill/>
          <a:ln w="1905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4.00390625" style="0" bestFit="1" customWidth="1"/>
    <col min="6" max="6" width="16.7109375" style="0" customWidth="1"/>
  </cols>
  <sheetData>
    <row r="1" ht="20.25">
      <c r="B1" s="12" t="s">
        <v>47</v>
      </c>
    </row>
    <row r="4" spans="1:3" ht="12.75">
      <c r="A4" t="s">
        <v>1</v>
      </c>
      <c r="B4" s="3">
        <v>500</v>
      </c>
      <c r="C4" t="s">
        <v>13</v>
      </c>
    </row>
    <row r="5" spans="1:3" ht="12.75">
      <c r="A5" t="s">
        <v>2</v>
      </c>
      <c r="B5" s="6">
        <v>30000000</v>
      </c>
      <c r="C5" t="s">
        <v>14</v>
      </c>
    </row>
    <row r="7" spans="1:3" ht="12.75">
      <c r="A7" t="s">
        <v>0</v>
      </c>
      <c r="B7" s="3">
        <v>8</v>
      </c>
      <c r="C7" t="s">
        <v>8</v>
      </c>
    </row>
    <row r="8" spans="1:3" ht="12.75">
      <c r="A8" t="s">
        <v>4</v>
      </c>
      <c r="B8" s="3">
        <v>1</v>
      </c>
      <c r="C8" t="s">
        <v>8</v>
      </c>
    </row>
    <row r="9" spans="1:3" ht="12.75">
      <c r="A9" t="s">
        <v>5</v>
      </c>
      <c r="B9" s="3">
        <v>12</v>
      </c>
      <c r="C9" t="s">
        <v>8</v>
      </c>
    </row>
    <row r="10" spans="1:3" ht="12.75">
      <c r="A10" t="s">
        <v>6</v>
      </c>
      <c r="B10" s="3">
        <v>1</v>
      </c>
      <c r="C10" t="s">
        <v>8</v>
      </c>
    </row>
    <row r="11" spans="1:3" ht="12.75">
      <c r="A11" t="s">
        <v>7</v>
      </c>
      <c r="B11" s="3">
        <v>1</v>
      </c>
      <c r="C11" t="s">
        <v>8</v>
      </c>
    </row>
    <row r="13" spans="1:4" ht="12.75">
      <c r="A13" t="s">
        <v>3</v>
      </c>
      <c r="B13">
        <f>Force*ArmLength</f>
        <v>4000</v>
      </c>
      <c r="C13" t="s">
        <v>15</v>
      </c>
      <c r="D13" s="2" t="s">
        <v>34</v>
      </c>
    </row>
    <row r="15" spans="1:4" ht="12.75">
      <c r="A15" t="s">
        <v>35</v>
      </c>
      <c r="B15" s="7">
        <f>PI()*(ArmDiameter/2)^2</f>
        <v>0.7853981633974483</v>
      </c>
      <c r="C15" t="s">
        <v>37</v>
      </c>
      <c r="D15" s="8" t="s">
        <v>39</v>
      </c>
    </row>
    <row r="16" spans="1:4" ht="12.75">
      <c r="A16" t="s">
        <v>36</v>
      </c>
      <c r="B16">
        <f>PostWidth*PostThickness</f>
        <v>1</v>
      </c>
      <c r="C16" t="s">
        <v>37</v>
      </c>
      <c r="D16" s="2" t="s">
        <v>40</v>
      </c>
    </row>
    <row r="17" spans="1:4" ht="12.75">
      <c r="A17" t="s">
        <v>9</v>
      </c>
      <c r="B17" s="1">
        <f>PI()/4*(ArmDiameter/2)^4</f>
        <v>0.04908738521234052</v>
      </c>
      <c r="C17" t="s">
        <v>11</v>
      </c>
      <c r="D17" s="2" t="s">
        <v>23</v>
      </c>
    </row>
    <row r="18" spans="1:4" ht="12.75">
      <c r="A18" t="s">
        <v>10</v>
      </c>
      <c r="B18" s="1">
        <f>PostWidth*PostThickness^3/12</f>
        <v>0.08333333333333333</v>
      </c>
      <c r="C18" t="s">
        <v>11</v>
      </c>
      <c r="D18" s="2" t="s">
        <v>24</v>
      </c>
    </row>
    <row r="20" spans="1:4" ht="12.75">
      <c r="A20" t="s">
        <v>12</v>
      </c>
      <c r="B20" s="1">
        <f>Force*ArmLength^3/(3*Modulus*B17)</f>
        <v>0.05794654639150252</v>
      </c>
      <c r="C20" t="s">
        <v>8</v>
      </c>
      <c r="D20" s="2" t="s">
        <v>33</v>
      </c>
    </row>
    <row r="21" spans="1:4" ht="12.75">
      <c r="A21" t="s">
        <v>16</v>
      </c>
      <c r="B21">
        <f>Moment*PostHeight/(Modulus*MomentOfInertia_Post)</f>
        <v>0.0192</v>
      </c>
      <c r="C21" t="s">
        <v>17</v>
      </c>
      <c r="D21" s="2" t="s">
        <v>25</v>
      </c>
    </row>
    <row r="22" ht="12.75">
      <c r="D22" t="s">
        <v>49</v>
      </c>
    </row>
    <row r="24" spans="1:4" ht="12.75">
      <c r="A24" t="s">
        <v>18</v>
      </c>
      <c r="B24">
        <f>PostBendAngle*ArmLengthB</f>
        <v>0.1536</v>
      </c>
      <c r="C24" t="s">
        <v>8</v>
      </c>
      <c r="D24" s="2" t="s">
        <v>26</v>
      </c>
    </row>
    <row r="26" spans="1:4" ht="12.75">
      <c r="A26" t="s">
        <v>19</v>
      </c>
      <c r="B26">
        <f>Force*PostHeight/(AreaPost*Modulus)</f>
        <v>0.0002</v>
      </c>
      <c r="C26" t="s">
        <v>8</v>
      </c>
      <c r="D26" s="2" t="s">
        <v>38</v>
      </c>
    </row>
    <row r="28" spans="1:4" ht="12.75">
      <c r="A28" t="s">
        <v>20</v>
      </c>
      <c r="B28" s="1">
        <f>ArmBending+ArmRotation+PostCompression</f>
        <v>0.2117465463915025</v>
      </c>
      <c r="C28" t="s">
        <v>8</v>
      </c>
      <c r="D28" s="2" t="s">
        <v>27</v>
      </c>
    </row>
    <row r="30" spans="1:4" ht="12.75">
      <c r="A30" t="s">
        <v>21</v>
      </c>
      <c r="B30" s="5">
        <f>Moment*ArmDiameter/2/MomentOfInertia_Arm</f>
        <v>40743.66543152521</v>
      </c>
      <c r="C30" t="s">
        <v>22</v>
      </c>
      <c r="D30" s="4" t="s">
        <v>28</v>
      </c>
    </row>
    <row r="31" spans="1:4" ht="12.75">
      <c r="A31" t="s">
        <v>44</v>
      </c>
      <c r="B31" s="10">
        <f>4*Force/(3*AreaArm)</f>
        <v>848.8263631567752</v>
      </c>
      <c r="C31" t="s">
        <v>22</v>
      </c>
      <c r="D31" s="11" t="s">
        <v>43</v>
      </c>
    </row>
    <row r="33" spans="1:4" ht="12.75">
      <c r="A33" t="s">
        <v>29</v>
      </c>
      <c r="B33" s="5">
        <f>Moment*PostThickness/2/MomentOfInertia_Post</f>
        <v>24000</v>
      </c>
      <c r="C33" t="s">
        <v>22</v>
      </c>
      <c r="D33" s="4" t="s">
        <v>30</v>
      </c>
    </row>
    <row r="34" spans="1:4" ht="12.75">
      <c r="A34" t="s">
        <v>31</v>
      </c>
      <c r="B34">
        <f>Force/AreaPost</f>
        <v>500</v>
      </c>
      <c r="C34" t="s">
        <v>22</v>
      </c>
      <c r="D34" s="2" t="s">
        <v>41</v>
      </c>
    </row>
    <row r="36" spans="1:4" ht="12.75">
      <c r="A36" t="s">
        <v>32</v>
      </c>
      <c r="B36" s="5">
        <f>PostStress_Bending+PostStress_Compression</f>
        <v>24500</v>
      </c>
      <c r="C36" t="s">
        <v>22</v>
      </c>
      <c r="D36" s="9" t="s">
        <v>42</v>
      </c>
    </row>
    <row r="38" spans="1:4" ht="12.75">
      <c r="A38" t="s">
        <v>45</v>
      </c>
      <c r="B38">
        <f>3*Force/(2*AreaPost)</f>
        <v>750</v>
      </c>
      <c r="C38" t="s">
        <v>22</v>
      </c>
      <c r="D38" s="2" t="s">
        <v>46</v>
      </c>
    </row>
    <row r="62" ht="12.75">
      <c r="K62" t="s">
        <v>48</v>
      </c>
    </row>
  </sheetData>
  <sheetProtection/>
  <printOptions/>
  <pageMargins left="0.37" right="0.19" top="0.89" bottom="1" header="0.5" footer="0.5"/>
  <pageSetup fitToHeight="1" fitToWidth="1" horizontalDpi="600" verticalDpi="600" orientation="landscape" scale="64" r:id="rId5"/>
  <headerFooter alignWithMargins="0">
    <oddHeader>&amp;L&amp;F&amp;R&amp;D</oddHeader>
  </headerFooter>
  <drawing r:id="rId4"/>
  <legacyDrawing r:id="rId3"/>
  <oleObjects>
    <oleObject progId="Equation.3" shapeId="37227967" r:id="rId1"/>
    <oleObject progId="Equation.3" shapeId="3722796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dornfelw</dc:creator>
  <cp:keywords/>
  <dc:description/>
  <cp:lastModifiedBy>Dornfeld</cp:lastModifiedBy>
  <cp:lastPrinted>2016-09-29T17:08:01Z</cp:lastPrinted>
  <dcterms:created xsi:type="dcterms:W3CDTF">2010-11-23T17:32:34Z</dcterms:created>
  <dcterms:modified xsi:type="dcterms:W3CDTF">2016-10-06T02:38:58Z</dcterms:modified>
  <cp:category/>
  <cp:version/>
  <cp:contentType/>
  <cp:contentStatus/>
</cp:coreProperties>
</file>