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vs Bore" sheetId="1" r:id="rId1"/>
  </sheets>
  <externalReferences>
    <externalReference r:id="rId4"/>
  </externalReferences>
  <definedNames>
    <definedName name="MaxRadial">'[1]Prob.3-45'!$B$11</definedName>
    <definedName name="MRho" localSheetId="0">'vs Bore'!$B$10</definedName>
    <definedName name="MRho">'[1]Prob.3-45'!$B$10</definedName>
    <definedName name="Nu" localSheetId="0">'vs Bore'!$B$6</definedName>
    <definedName name="Nu">'[1]Prob.3-45'!$B$6</definedName>
    <definedName name="_xlnm.Print_Area" localSheetId="0">'vs Bore'!$A$1:$N$33</definedName>
    <definedName name="R_">'[1]Prob.3-45'!$A$14:$A$35</definedName>
    <definedName name="Rho" localSheetId="0">'vs Bore'!$B$7</definedName>
    <definedName name="Rho">'[1]Prob.3-45'!$B$7</definedName>
    <definedName name="Ri" localSheetId="0">'vs Bore'!$B$3</definedName>
    <definedName name="Ri">'[1]Prob.3-45'!$B$3</definedName>
    <definedName name="Ro" localSheetId="0">'vs Bore'!$B$4</definedName>
    <definedName name="Ro">'[1]Prob.3-45'!$B$4</definedName>
    <definedName name="RPM" localSheetId="0">'vs Bore'!$B$2</definedName>
    <definedName name="RPM">'[1]Prob.3-45'!$B$2</definedName>
    <definedName name="solver_adj" localSheetId="0" hidden="1">'vs Bore'!$A$21</definedName>
    <definedName name="solver_cvg" localSheetId="0" hidden="1">0.0000001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'vs Bore'!$C$21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h" localSheetId="0">'vs Bore'!$B$5</definedName>
    <definedName name="Th">'[1]Prob.3-45'!$B$5</definedName>
    <definedName name="w" localSheetId="0">'vs Bore'!$B$9</definedName>
    <definedName name="w">'[1]Prob.3-45'!$B$9</definedName>
  </definedNames>
  <calcPr fullCalcOnLoad="1"/>
</workbook>
</file>

<file path=xl/sharedStrings.xml><?xml version="1.0" encoding="utf-8"?>
<sst xmlns="http://schemas.openxmlformats.org/spreadsheetml/2006/main" count="38" uniqueCount="26">
  <si>
    <t>Speed</t>
  </si>
  <si>
    <t>RPM</t>
  </si>
  <si>
    <t>Ri</t>
  </si>
  <si>
    <t>in</t>
  </si>
  <si>
    <t>Ro</t>
  </si>
  <si>
    <t>Thickness</t>
  </si>
  <si>
    <t>Poisson</t>
  </si>
  <si>
    <t>Density</t>
  </si>
  <si>
    <t>lb/in^3</t>
  </si>
  <si>
    <t>RadSpd</t>
  </si>
  <si>
    <t>Rad/Sec</t>
  </si>
  <si>
    <t>MassRho</t>
  </si>
  <si>
    <t>=Rho/386.4</t>
  </si>
  <si>
    <t>MaxRadial@</t>
  </si>
  <si>
    <t>R</t>
  </si>
  <si>
    <t>Tangl</t>
  </si>
  <si>
    <t>Radial</t>
  </si>
  <si>
    <t>Max Shear</t>
  </si>
  <si>
    <t>R=.125</t>
  </si>
  <si>
    <t>R=.25</t>
  </si>
  <si>
    <t>R=.5</t>
  </si>
  <si>
    <t>R=1</t>
  </si>
  <si>
    <t>Tangl:</t>
  </si>
  <si>
    <t>Radial:</t>
  </si>
  <si>
    <t xml:space="preserve">  MRho*w^2*((3+Nu)/8)*(Ri^2+Ro^2+Ri^2*Ro^2/R^2-(1+3*Nu)*R^2/(3+Nu))</t>
  </si>
  <si>
    <t xml:space="preserve">  MRho*w^2*((3+Nu)/8)*(Ri^2+Ro^2-Ri^2*Ro^2/R^2-R^2)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</si>
</sst>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Rotating Ring vs Center Bore Radius (0.125 -&gt; 2")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85"/>
          <c:w val="0.9092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'vs Bore'!$B$13</c:f>
              <c:strCache>
                <c:ptCount val="1"/>
                <c:pt idx="0">
                  <c:v>Tangl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Ri = 2.0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'vs Bore'!$A$14:$A$64</c:f>
              <c:numCache/>
            </c:numRef>
          </c:xVal>
          <c:yVal>
            <c:numRef>
              <c:f>'vs Bore'!$B$14:$B$64</c:f>
              <c:numCache/>
            </c:numRef>
          </c:yVal>
          <c:smooth val="0"/>
        </c:ser>
        <c:ser>
          <c:idx val="1"/>
          <c:order val="1"/>
          <c:tx>
            <c:strRef>
              <c:f>'vs Bore'!$C$13</c:f>
              <c:strCache>
                <c:ptCount val="1"/>
                <c:pt idx="0">
                  <c:v>Radial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Ri = 2.0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'vs Bore'!$A$14:$A$64</c:f>
              <c:numCache/>
            </c:numRef>
          </c:xVal>
          <c:yVal>
            <c:numRef>
              <c:f>'vs Bore'!$C$14:$C$64</c:f>
              <c:numCache/>
            </c:numRef>
          </c:yVal>
          <c:smooth val="0"/>
        </c:ser>
        <c:ser>
          <c:idx val="3"/>
          <c:order val="2"/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'vs Bore'!$A$14:$A$64</c:f>
              <c:numCache/>
            </c:numRef>
          </c:xVal>
          <c:yVal>
            <c:numRef>
              <c:f>'vs Bore'!#REF!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'vs Bore'!$A$14:$A$64</c:f>
              <c:numCache/>
            </c:numRef>
          </c:xVal>
          <c:yVal>
            <c:numRef>
              <c:f>'vs Bore'!$M$38:$M$78</c:f>
              <c:numCache/>
            </c:numRef>
          </c:yVal>
          <c:smooth val="0"/>
        </c:ser>
        <c:ser>
          <c:idx val="6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'vs Bore'!$A$14:$A$64</c:f>
              <c:numCache/>
            </c:numRef>
          </c:xVal>
          <c:yVal>
            <c:numRef>
              <c:f>'vs Bore'!$J$38:$J$78</c:f>
              <c:numCache/>
            </c:numRef>
          </c:yVal>
          <c:smooth val="0"/>
        </c:ser>
        <c:ser>
          <c:idx val="2"/>
          <c:order val="5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1.0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'vs Bore'!$P$38:$P$81</c:f>
              <c:numCache/>
            </c:numRef>
          </c:xVal>
          <c:yVal>
            <c:numRef>
              <c:f>'vs Bore'!$Q$38:$Q$81</c:f>
              <c:numCache/>
            </c:numRef>
          </c:yVal>
          <c:smooth val="0"/>
        </c:ser>
        <c:ser>
          <c:idx val="5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'vs Bore'!$P$38:$P$81</c:f>
              <c:numCache/>
            </c:numRef>
          </c:xVal>
          <c:yVal>
            <c:numRef>
              <c:f>'vs Bore'!$R$38:$R$81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0.5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'vs Bore'!$M$38:$M$78</c:f>
              <c:numCache/>
            </c:numRef>
          </c:xVal>
          <c:yVal>
            <c:numRef>
              <c:f>'vs Bore'!$N$38:$N$78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0.5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'vs Bore'!$M$38:$M$80</c:f>
              <c:numCache/>
            </c:numRef>
          </c:xVal>
          <c:yVal>
            <c:numRef>
              <c:f>'vs Bore'!$O$38:$O$80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0.25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'vs Bore'!$J$38:$J$81</c:f>
              <c:numCache/>
            </c:numRef>
          </c:xVal>
          <c:yVal>
            <c:numRef>
              <c:f>'vs Bore'!$K$38:$K$81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'vs Bore'!$J$38:$J$81</c:f>
              <c:numCache/>
            </c:numRef>
          </c:xVal>
          <c:yVal>
            <c:numRef>
              <c:f>'vs Bore'!$L$38:$L$81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'vs Bore'!$G$38:$G$81</c:f>
              <c:numCache/>
            </c:numRef>
          </c:xVal>
          <c:yVal>
            <c:numRef>
              <c:f>'vs Bore'!$H$38:$H$81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'vs Bore'!$G$38:$G$81</c:f>
              <c:numCache/>
            </c:numRef>
          </c:xVal>
          <c:yVal>
            <c:numRef>
              <c:f>'vs Bore'!$I$38:$I$81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'vs Bore'!$F$8</c:f>
              <c:numCache/>
            </c:numRef>
          </c:xVal>
          <c:yVal>
            <c:numRef>
              <c:f>'vs Bore'!$G$8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'vs Bore'!$B$11</c:f>
              <c:numCache/>
            </c:numRef>
          </c:xVal>
          <c:yVal>
            <c:numRef>
              <c:f>'vs Bore'!$C$11</c:f>
              <c:numCache/>
            </c:numRef>
          </c:yVal>
          <c:smooth val="0"/>
        </c:ser>
        <c:axId val="7183413"/>
        <c:axId val="64650718"/>
      </c:scatterChart>
      <c:valAx>
        <c:axId val="7183413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Radius 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50718"/>
        <c:crosses val="autoZero"/>
        <c:crossBetween val="midCat"/>
        <c:dispUnits/>
      </c:valAx>
      <c:valAx>
        <c:axId val="64650718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Stress 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in"/>
        <c:tickLblPos val="nextTo"/>
        <c:crossAx val="718341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</cdr:x>
      <cdr:y>0.29675</cdr:y>
    </cdr:from>
    <cdr:to>
      <cdr:x>0.68925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1409700"/>
          <a:ext cx="16383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Tangential (Hoop) Stress</a:t>
          </a:r>
        </a:p>
      </cdr:txBody>
    </cdr:sp>
  </cdr:relSizeAnchor>
  <cdr:relSizeAnchor xmlns:cdr="http://schemas.openxmlformats.org/drawingml/2006/chartDrawing">
    <cdr:from>
      <cdr:x>0.40475</cdr:x>
      <cdr:y>0.6545</cdr:y>
    </cdr:from>
    <cdr:to>
      <cdr:x>0.55825</cdr:x>
      <cdr:y>0.7005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3114675"/>
          <a:ext cx="9239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Radial Stress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13</xdr:col>
      <xdr:colOff>581025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324100" y="0"/>
        <a:ext cx="60198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14</xdr:row>
      <xdr:rowOff>95250</xdr:rowOff>
    </xdr:from>
    <xdr:to>
      <xdr:col>6</xdr:col>
      <xdr:colOff>333375</xdr:colOff>
      <xdr:row>14</xdr:row>
      <xdr:rowOff>95250</xdr:rowOff>
    </xdr:to>
    <xdr:sp>
      <xdr:nvSpPr>
        <xdr:cNvPr id="2" name="Line 3"/>
        <xdr:cNvSpPr>
          <a:spLocks/>
        </xdr:cNvSpPr>
      </xdr:nvSpPr>
      <xdr:spPr>
        <a:xfrm>
          <a:off x="3276600" y="2362200"/>
          <a:ext cx="552450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95250</xdr:rowOff>
    </xdr:from>
    <xdr:to>
      <xdr:col>6</xdr:col>
      <xdr:colOff>400050</xdr:colOff>
      <xdr:row>14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3276600" y="2362200"/>
          <a:ext cx="619125" cy="381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\BEI\ME311\CircleSa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.3-45"/>
      <sheetName val="Live"/>
      <sheetName val="vs Bore"/>
      <sheetName val="Sheet2"/>
      <sheetName val="Sheet3"/>
    </sheetNames>
    <sheetDataSet>
      <sheetData sheetId="0">
        <row r="2">
          <cell r="B2">
            <v>7200</v>
          </cell>
        </row>
        <row r="3">
          <cell r="B3">
            <v>0.375</v>
          </cell>
        </row>
        <row r="4">
          <cell r="B4">
            <v>5</v>
          </cell>
        </row>
        <row r="5">
          <cell r="B5">
            <v>0.0747</v>
          </cell>
        </row>
        <row r="6">
          <cell r="B6">
            <v>0.292</v>
          </cell>
        </row>
        <row r="7">
          <cell r="B7">
            <v>0.282</v>
          </cell>
        </row>
        <row r="9">
          <cell r="B9">
            <v>753.9822368615503</v>
          </cell>
        </row>
        <row r="10">
          <cell r="B10">
            <v>0.0007298136645962733</v>
          </cell>
        </row>
        <row r="11">
          <cell r="B11">
            <v>1.3693063937629153</v>
          </cell>
        </row>
        <row r="14">
          <cell r="A14">
            <v>0.375</v>
          </cell>
        </row>
        <row r="15">
          <cell r="A15">
            <v>0.490625</v>
          </cell>
        </row>
        <row r="16">
          <cell r="A16">
            <v>0.60625</v>
          </cell>
        </row>
        <row r="17">
          <cell r="A17">
            <v>0.8374999999999999</v>
          </cell>
        </row>
        <row r="18">
          <cell r="A18">
            <v>1.0687499999999999</v>
          </cell>
        </row>
        <row r="19">
          <cell r="A19">
            <v>1.2999999999999998</v>
          </cell>
        </row>
        <row r="20">
          <cell r="A20">
            <v>1.3693063937629153</v>
          </cell>
        </row>
        <row r="21">
          <cell r="A21">
            <v>1.6005563937629153</v>
          </cell>
        </row>
        <row r="22">
          <cell r="A22">
            <v>1.8318063937629152</v>
          </cell>
        </row>
        <row r="23">
          <cell r="A23">
            <v>2.063056393762915</v>
          </cell>
        </row>
        <row r="24">
          <cell r="A24">
            <v>2.2943063937629153</v>
          </cell>
        </row>
        <row r="25">
          <cell r="A25">
            <v>2.5255563937629155</v>
          </cell>
        </row>
        <row r="26">
          <cell r="A26">
            <v>2.7568063937629157</v>
          </cell>
        </row>
        <row r="27">
          <cell r="A27">
            <v>2.988056393762916</v>
          </cell>
        </row>
        <row r="28">
          <cell r="A28">
            <v>3.219306393762916</v>
          </cell>
        </row>
        <row r="29">
          <cell r="A29">
            <v>3.4505563937629162</v>
          </cell>
        </row>
        <row r="30">
          <cell r="A30">
            <v>3.6818063937629164</v>
          </cell>
        </row>
        <row r="31">
          <cell r="A31">
            <v>3.9130563937629166</v>
          </cell>
        </row>
        <row r="32">
          <cell r="A32">
            <v>4.144306393762917</v>
          </cell>
        </row>
        <row r="33">
          <cell r="A33">
            <v>4.375556393762917</v>
          </cell>
        </row>
        <row r="34">
          <cell r="A34">
            <v>4.606806393762917</v>
          </cell>
        </row>
        <row r="35">
          <cell r="A3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1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11.57421875" style="0" bestFit="1" customWidth="1"/>
    <col min="3" max="3" width="10.57421875" style="0" bestFit="1" customWidth="1"/>
    <col min="4" max="4" width="2.57421875" style="0" customWidth="1"/>
    <col min="5" max="5" width="8.57421875" style="0" customWidth="1"/>
    <col min="6" max="6" width="10.00390625" style="0" customWidth="1"/>
  </cols>
  <sheetData>
    <row r="2" spans="1:3" ht="12.75">
      <c r="A2" t="s">
        <v>0</v>
      </c>
      <c r="B2" s="1">
        <v>5000</v>
      </c>
      <c r="C2" t="s">
        <v>1</v>
      </c>
    </row>
    <row r="3" spans="1:3" ht="12.75">
      <c r="A3" t="s">
        <v>2</v>
      </c>
      <c r="B3" s="1">
        <v>2</v>
      </c>
      <c r="C3" t="s">
        <v>3</v>
      </c>
    </row>
    <row r="4" spans="1:3" ht="12.75">
      <c r="A4" t="s">
        <v>4</v>
      </c>
      <c r="B4" s="1">
        <v>12</v>
      </c>
      <c r="C4" t="s">
        <v>3</v>
      </c>
    </row>
    <row r="5" spans="1:3" ht="12.75">
      <c r="A5" t="s">
        <v>5</v>
      </c>
      <c r="B5" s="1">
        <v>1</v>
      </c>
      <c r="C5" t="s">
        <v>3</v>
      </c>
    </row>
    <row r="6" spans="1:2" ht="12.75">
      <c r="A6" t="s">
        <v>6</v>
      </c>
      <c r="B6" s="1">
        <v>0.25</v>
      </c>
    </row>
    <row r="7" spans="1:3" ht="12.75">
      <c r="A7" t="s">
        <v>7</v>
      </c>
      <c r="B7" s="1">
        <v>0.29</v>
      </c>
      <c r="C7" t="s">
        <v>8</v>
      </c>
    </row>
    <row r="8" spans="6:7" ht="12.75">
      <c r="F8">
        <v>0</v>
      </c>
      <c r="G8">
        <v>12037</v>
      </c>
    </row>
    <row r="9" spans="1:3" ht="12.75">
      <c r="A9" t="s">
        <v>9</v>
      </c>
      <c r="B9" s="2">
        <f>RPM*2*PI()/60</f>
        <v>523.5987755982989</v>
      </c>
      <c r="C9" t="s">
        <v>10</v>
      </c>
    </row>
    <row r="10" spans="1:3" ht="12.75">
      <c r="A10" t="s">
        <v>11</v>
      </c>
      <c r="B10">
        <f>Rho/386.4</f>
        <v>0.0007505175983436853</v>
      </c>
      <c r="C10" s="3" t="s">
        <v>12</v>
      </c>
    </row>
    <row r="11" spans="1:3" ht="12.75">
      <c r="A11" t="s">
        <v>13</v>
      </c>
      <c r="B11" s="4">
        <f>SQRT(Ri*Ro)</f>
        <v>4.898979485566356</v>
      </c>
      <c r="C11" s="2">
        <f>MRho*w^2*((3+Nu)/8)*(Ri^2+Ro^2-Ri^2*Ro^2/B11^2-B11^2)</f>
        <v>8358.94559828143</v>
      </c>
    </row>
    <row r="13" spans="1:3" ht="12.75">
      <c r="A13" s="5" t="s">
        <v>14</v>
      </c>
      <c r="B13" s="5" t="s">
        <v>15</v>
      </c>
      <c r="C13" s="5" t="s">
        <v>16</v>
      </c>
    </row>
    <row r="14" spans="1:6" ht="12.75">
      <c r="A14" s="6">
        <f>Ri</f>
        <v>2</v>
      </c>
      <c r="B14" s="2">
        <f aca="true" t="shared" si="0" ref="B14:B57">MRho*w^2*((3+Nu)/8)*(Ri^2+Ro^2+Ri^2*Ro^2/A14^2-(1+3*Nu)*A14^2/(3+Nu))</f>
        <v>24228.082318711102</v>
      </c>
      <c r="C14" s="2">
        <f aca="true" t="shared" si="1" ref="C14:C57">MRho*w^2*((3+Nu)/8)*(Ri^2+Ro^2-Ri^2*Ro^2/A14^2-A14^2)</f>
        <v>0</v>
      </c>
      <c r="E14" s="2">
        <f>B14/2</f>
        <v>12114.041159355551</v>
      </c>
      <c r="F14" t="s">
        <v>17</v>
      </c>
    </row>
    <row r="15" spans="1:3" ht="12.75">
      <c r="A15" s="6">
        <f>A14+(Ro-Ri)/400</f>
        <v>2.025</v>
      </c>
      <c r="B15" s="2">
        <f t="shared" si="0"/>
        <v>23928.18087316275</v>
      </c>
      <c r="C15" s="2">
        <f t="shared" si="1"/>
        <v>286.9611547663923</v>
      </c>
    </row>
    <row r="16" spans="1:3" ht="12.75">
      <c r="A16" s="6">
        <f>A15+(Ro-Ri)/200</f>
        <v>2.0749999999999997</v>
      </c>
      <c r="B16" s="2">
        <f t="shared" si="0"/>
        <v>23359.915553090177</v>
      </c>
      <c r="C16" s="2">
        <f t="shared" si="1"/>
        <v>828.8636464136164</v>
      </c>
    </row>
    <row r="17" spans="1:3" ht="12.75">
      <c r="A17" s="6">
        <f>A15+(Ro-Ri)/100</f>
        <v>2.125</v>
      </c>
      <c r="B17" s="2">
        <f t="shared" si="0"/>
        <v>22830.420573174462</v>
      </c>
      <c r="C17" s="2">
        <f t="shared" si="1"/>
        <v>1331.3528020887359</v>
      </c>
    </row>
    <row r="18" spans="1:3" ht="12.75">
      <c r="A18" s="6">
        <f>A15+(Ro-Ri)/40</f>
        <v>2.275</v>
      </c>
      <c r="B18" s="2">
        <f t="shared" si="0"/>
        <v>21441.032483526782</v>
      </c>
      <c r="C18" s="2">
        <f t="shared" si="1"/>
        <v>2635.865444123089</v>
      </c>
    </row>
    <row r="19" spans="1:5" ht="12.75">
      <c r="A19" s="6">
        <f aca="true" t="shared" si="2" ref="A19:A56">A18+(Ro-Ri)/40</f>
        <v>2.525</v>
      </c>
      <c r="B19" s="2">
        <f t="shared" si="0"/>
        <v>19636.087297415175</v>
      </c>
      <c r="C19" s="2">
        <f t="shared" si="1"/>
        <v>4286.491634574118</v>
      </c>
      <c r="E19" s="2"/>
    </row>
    <row r="20" spans="1:3" ht="12.75">
      <c r="A20" s="6">
        <f t="shared" si="2"/>
        <v>2.775</v>
      </c>
      <c r="B20" s="2">
        <f t="shared" si="0"/>
        <v>18277.054646959186</v>
      </c>
      <c r="C20" s="2">
        <f t="shared" si="1"/>
        <v>5475.130393988217</v>
      </c>
    </row>
    <row r="21" spans="1:3" ht="12.75">
      <c r="A21" s="6">
        <f t="shared" si="2"/>
        <v>3.025</v>
      </c>
      <c r="B21" s="2">
        <f t="shared" si="0"/>
        <v>17221.037901414067</v>
      </c>
      <c r="C21" s="2">
        <f t="shared" si="1"/>
        <v>6344.678353110131</v>
      </c>
    </row>
    <row r="22" spans="1:3" ht="12.75">
      <c r="A22" s="6">
        <f t="shared" si="2"/>
        <v>3.275</v>
      </c>
      <c r="B22" s="2">
        <f t="shared" si="0"/>
        <v>16377.500522049553</v>
      </c>
      <c r="C22" s="2">
        <f t="shared" si="1"/>
        <v>6985.672050670139</v>
      </c>
    </row>
    <row r="23" spans="1:3" ht="12.75">
      <c r="A23" s="6">
        <f t="shared" si="2"/>
        <v>3.525</v>
      </c>
      <c r="B23" s="2">
        <f t="shared" si="0"/>
        <v>15686.823278089285</v>
      </c>
      <c r="C23" s="2">
        <f t="shared" si="1"/>
        <v>7457.730717444585</v>
      </c>
    </row>
    <row r="24" spans="1:3" ht="12.75">
      <c r="A24" s="6">
        <f t="shared" si="2"/>
        <v>3.775</v>
      </c>
      <c r="B24" s="2">
        <f t="shared" si="0"/>
        <v>15108.448643067735</v>
      </c>
      <c r="C24" s="2">
        <f t="shared" si="1"/>
        <v>7801.411879898999</v>
      </c>
    </row>
    <row r="25" spans="1:3" ht="12.75">
      <c r="A25" s="6">
        <f t="shared" si="2"/>
        <v>4.025</v>
      </c>
      <c r="B25" s="2">
        <f t="shared" si="0"/>
        <v>14614.00898719561</v>
      </c>
      <c r="C25" s="2">
        <f t="shared" si="1"/>
        <v>8045.083167822684</v>
      </c>
    </row>
    <row r="26" spans="1:3" ht="12.75">
      <c r="A26" s="6">
        <f t="shared" si="2"/>
        <v>4.275</v>
      </c>
      <c r="B26" s="2">
        <f t="shared" si="0"/>
        <v>14183.180438996082</v>
      </c>
      <c r="C26" s="2">
        <f t="shared" si="1"/>
        <v>8209.068452692456</v>
      </c>
    </row>
    <row r="27" spans="1:3" ht="12.75">
      <c r="A27" s="6">
        <f t="shared" si="2"/>
        <v>4.525</v>
      </c>
      <c r="B27" s="2">
        <f t="shared" si="0"/>
        <v>13801.093376842899</v>
      </c>
      <c r="C27" s="2">
        <f t="shared" si="1"/>
        <v>8308.237356134576</v>
      </c>
    </row>
    <row r="28" spans="1:3" ht="12.75">
      <c r="A28" s="6">
        <f t="shared" si="2"/>
        <v>4.775</v>
      </c>
      <c r="B28" s="2">
        <f t="shared" si="0"/>
        <v>13456.665772227625</v>
      </c>
      <c r="C28" s="2">
        <f t="shared" si="1"/>
        <v>8353.671906657477</v>
      </c>
    </row>
    <row r="29" spans="1:3" ht="12.75">
      <c r="A29" s="6">
        <f t="shared" si="2"/>
        <v>5.025</v>
      </c>
      <c r="B29" s="2">
        <f t="shared" si="0"/>
        <v>13141.501791728499</v>
      </c>
      <c r="C29" s="2">
        <f t="shared" si="1"/>
        <v>8353.76793768292</v>
      </c>
    </row>
    <row r="30" spans="1:3" ht="12.75">
      <c r="A30" s="6">
        <f t="shared" si="2"/>
        <v>5.275</v>
      </c>
      <c r="B30" s="2">
        <f t="shared" si="0"/>
        <v>12849.14672026532</v>
      </c>
      <c r="C30" s="2">
        <f t="shared" si="1"/>
        <v>8314.980164291102</v>
      </c>
    </row>
    <row r="31" spans="1:8" ht="12.75">
      <c r="A31" s="6">
        <f t="shared" si="2"/>
        <v>5.525</v>
      </c>
      <c r="B31" s="2">
        <f t="shared" si="0"/>
        <v>12574.572301503342</v>
      </c>
      <c r="C31" s="2">
        <f t="shared" si="1"/>
        <v>8242.336842816774</v>
      </c>
      <c r="G31" s="5" t="s">
        <v>22</v>
      </c>
      <c r="H31" s="7" t="s">
        <v>24</v>
      </c>
    </row>
    <row r="32" spans="1:8" ht="12.75">
      <c r="A32" s="6">
        <f t="shared" si="2"/>
        <v>5.775</v>
      </c>
      <c r="B32" s="2">
        <f t="shared" si="0"/>
        <v>12313.81451567814</v>
      </c>
      <c r="C32" s="2">
        <f t="shared" si="1"/>
        <v>8139.801993024361</v>
      </c>
      <c r="G32" s="5" t="s">
        <v>23</v>
      </c>
      <c r="H32" s="7" t="s">
        <v>25</v>
      </c>
    </row>
    <row r="33" spans="1:3" ht="12.75">
      <c r="A33" s="6">
        <f t="shared" si="2"/>
        <v>6.025</v>
      </c>
      <c r="B33" s="2">
        <f t="shared" si="0"/>
        <v>12063.714295657823</v>
      </c>
      <c r="C33" s="2">
        <f t="shared" si="1"/>
        <v>8010.534682045751</v>
      </c>
    </row>
    <row r="34" spans="1:7" ht="12.75">
      <c r="A34" s="6">
        <f t="shared" si="2"/>
        <v>6.275</v>
      </c>
      <c r="B34" s="2">
        <f t="shared" si="0"/>
        <v>11821.72905699446</v>
      </c>
      <c r="C34" s="2">
        <f t="shared" si="1"/>
        <v>7857.077494328874</v>
      </c>
      <c r="G34" s="5" t="s">
        <v>15</v>
      </c>
    </row>
    <row r="35" spans="1:7" ht="12.75">
      <c r="A35" s="6">
        <f t="shared" si="2"/>
        <v>6.525</v>
      </c>
      <c r="B35" s="2">
        <f t="shared" si="0"/>
        <v>11585.793771272283</v>
      </c>
      <c r="C35" s="2">
        <f t="shared" si="1"/>
        <v>7681.495458289505</v>
      </c>
      <c r="G35" s="5" t="s">
        <v>16</v>
      </c>
    </row>
    <row r="36" spans="1:3" ht="12.75">
      <c r="A36" s="6">
        <f t="shared" si="2"/>
        <v>6.775</v>
      </c>
      <c r="B36" s="2">
        <f t="shared" si="0"/>
        <v>11354.217239013027</v>
      </c>
      <c r="C36" s="2">
        <f t="shared" si="1"/>
        <v>7485.479773405904</v>
      </c>
    </row>
    <row r="37" spans="1:18" ht="12.75">
      <c r="A37" s="6">
        <f t="shared" si="2"/>
        <v>7.025</v>
      </c>
      <c r="B37" s="2">
        <f t="shared" si="0"/>
        <v>11125.603726663261</v>
      </c>
      <c r="C37" s="2">
        <f t="shared" si="1"/>
        <v>7270.4261732315</v>
      </c>
      <c r="G37" s="5" t="s">
        <v>18</v>
      </c>
      <c r="H37" s="5" t="s">
        <v>15</v>
      </c>
      <c r="I37" s="5" t="s">
        <v>16</v>
      </c>
      <c r="J37" t="s">
        <v>19</v>
      </c>
      <c r="K37" t="s">
        <v>15</v>
      </c>
      <c r="L37" t="s">
        <v>16</v>
      </c>
      <c r="M37" t="s">
        <v>20</v>
      </c>
      <c r="N37" t="s">
        <v>15</v>
      </c>
      <c r="O37" t="s">
        <v>16</v>
      </c>
      <c r="P37" t="s">
        <v>21</v>
      </c>
      <c r="Q37" t="s">
        <v>15</v>
      </c>
      <c r="R37" t="s">
        <v>16</v>
      </c>
    </row>
    <row r="38" spans="1:18" ht="12.75">
      <c r="A38" s="6">
        <f t="shared" si="2"/>
        <v>7.275</v>
      </c>
      <c r="B38" s="2">
        <f t="shared" si="0"/>
        <v>10898.793119326476</v>
      </c>
      <c r="C38" s="2">
        <f t="shared" si="1"/>
        <v>7037.494772662811</v>
      </c>
      <c r="G38" s="6">
        <v>0.125</v>
      </c>
      <c r="H38" s="2">
        <v>24074.366131627317</v>
      </c>
      <c r="I38" s="2">
        <v>0</v>
      </c>
      <c r="J38">
        <v>0.25</v>
      </c>
      <c r="K38">
        <v>24076.174557357714</v>
      </c>
      <c r="L38">
        <v>0</v>
      </c>
      <c r="M38">
        <v>0.5</v>
      </c>
      <c r="N38">
        <v>24083.408260279306</v>
      </c>
      <c r="O38">
        <v>0</v>
      </c>
      <c r="P38">
        <v>1</v>
      </c>
      <c r="Q38">
        <v>24112.343071965664</v>
      </c>
      <c r="R38">
        <v>0</v>
      </c>
    </row>
    <row r="39" spans="1:18" ht="12.75">
      <c r="A39" s="6">
        <f t="shared" si="2"/>
        <v>7.525</v>
      </c>
      <c r="B39" s="2">
        <f t="shared" si="0"/>
        <v>10672.814753004024</v>
      </c>
      <c r="C39" s="2">
        <f t="shared" si="1"/>
        <v>6787.6562356984705</v>
      </c>
      <c r="G39" s="6">
        <v>0.1546875</v>
      </c>
      <c r="H39" s="2">
        <v>19897.129378679263</v>
      </c>
      <c r="I39" s="2">
        <v>4176.168965463839</v>
      </c>
      <c r="J39">
        <v>0.279375</v>
      </c>
      <c r="K39">
        <v>21677.30327486001</v>
      </c>
      <c r="L39">
        <v>2396.8715152782224</v>
      </c>
      <c r="M39">
        <v>0.52875</v>
      </c>
      <c r="N39">
        <v>22808.688516382834</v>
      </c>
      <c r="O39">
        <v>1270.9162227130587</v>
      </c>
      <c r="P39">
        <v>1.0275</v>
      </c>
      <c r="Q39">
        <v>23474.145685049236</v>
      </c>
      <c r="R39">
        <v>631.0271798315891</v>
      </c>
    </row>
    <row r="40" spans="1:18" ht="12.75">
      <c r="A40" s="6">
        <f t="shared" si="2"/>
        <v>7.775</v>
      </c>
      <c r="B40" s="2">
        <f t="shared" si="0"/>
        <v>10446.851466169443</v>
      </c>
      <c r="C40" s="2">
        <f t="shared" si="1"/>
        <v>6521.727723864955</v>
      </c>
      <c r="G40" s="6">
        <v>0.2140625</v>
      </c>
      <c r="H40" s="2">
        <v>16140.55506299651</v>
      </c>
      <c r="I40" s="2">
        <v>7929.927662752461</v>
      </c>
      <c r="J40">
        <v>0.338125</v>
      </c>
      <c r="K40">
        <v>18617.16540417842</v>
      </c>
      <c r="L40">
        <v>5452.34404944777</v>
      </c>
      <c r="M40">
        <v>0.58625</v>
      </c>
      <c r="N40">
        <v>20797.957572912776</v>
      </c>
      <c r="O40">
        <v>3273.402352342042</v>
      </c>
      <c r="P40">
        <v>1.0825</v>
      </c>
      <c r="Q40">
        <v>22339.80344102253</v>
      </c>
      <c r="R40">
        <v>1750.4454909862889</v>
      </c>
    </row>
    <row r="41" spans="1:18" ht="12.75">
      <c r="A41" s="6">
        <f t="shared" si="2"/>
        <v>8.025</v>
      </c>
      <c r="B41" s="2">
        <f t="shared" si="0"/>
        <v>10220.211364889852</v>
      </c>
      <c r="C41" s="2">
        <f t="shared" si="1"/>
        <v>6240.401131095133</v>
      </c>
      <c r="G41" s="6">
        <v>0.2734375</v>
      </c>
      <c r="H41" s="2">
        <v>14550.285074620653</v>
      </c>
      <c r="I41" s="2">
        <v>9516.47530816658</v>
      </c>
      <c r="J41">
        <v>0.396875</v>
      </c>
      <c r="K41">
        <v>16811.26072989472</v>
      </c>
      <c r="L41">
        <v>7252.695651121997</v>
      </c>
      <c r="M41">
        <v>0.64375</v>
      </c>
      <c r="N41">
        <v>19300.512234206835</v>
      </c>
      <c r="O41">
        <v>4761.752515241238</v>
      </c>
      <c r="P41">
        <v>1.1375</v>
      </c>
      <c r="Q41">
        <v>21364.979139434916</v>
      </c>
      <c r="R41">
        <v>2709.567834765441</v>
      </c>
    </row>
    <row r="42" spans="1:18" ht="12.75">
      <c r="A42" s="6">
        <f t="shared" si="2"/>
        <v>8.275</v>
      </c>
      <c r="B42" s="2">
        <f t="shared" si="0"/>
        <v>9992.305466325968</v>
      </c>
      <c r="C42" s="2">
        <f t="shared" si="1"/>
        <v>5944.265440228298</v>
      </c>
      <c r="G42" s="6">
        <v>0.4515625</v>
      </c>
      <c r="H42" s="2">
        <v>12951.365243624183</v>
      </c>
      <c r="I42" s="2">
        <v>11098.787762872236</v>
      </c>
      <c r="J42">
        <v>0.573125</v>
      </c>
      <c r="K42">
        <v>14317.637008987278</v>
      </c>
      <c r="L42">
        <v>9724.333737616422</v>
      </c>
      <c r="M42">
        <v>0.81625</v>
      </c>
      <c r="N42">
        <v>16544.348876036045</v>
      </c>
      <c r="O42">
        <v>7485.528174197766</v>
      </c>
      <c r="P42">
        <v>1.3025</v>
      </c>
      <c r="Q42">
        <v>19139.211966683266</v>
      </c>
      <c r="R42">
        <v>4883.560984472964</v>
      </c>
    </row>
    <row r="43" spans="1:18" ht="12.75">
      <c r="A43" s="6">
        <f t="shared" si="2"/>
        <v>8.525</v>
      </c>
      <c r="B43" s="2">
        <f t="shared" si="0"/>
        <v>9762.629862414198</v>
      </c>
      <c r="C43" s="2">
        <f t="shared" si="1"/>
        <v>5633.824559328035</v>
      </c>
      <c r="G43" s="6">
        <v>0.7484375</v>
      </c>
      <c r="H43" s="2">
        <v>12348.730515436811</v>
      </c>
      <c r="I43" s="2">
        <v>11655.609039222873</v>
      </c>
      <c r="J43">
        <v>0.866875</v>
      </c>
      <c r="K43">
        <v>13009.390731371679</v>
      </c>
      <c r="L43">
        <v>10978.182569261664</v>
      </c>
      <c r="M43">
        <v>1.10375</v>
      </c>
      <c r="N43">
        <v>14473.034116245264</v>
      </c>
      <c r="O43">
        <v>9485.85619598468</v>
      </c>
      <c r="P43">
        <v>1.5775</v>
      </c>
      <c r="Q43">
        <v>16845.454909648437</v>
      </c>
      <c r="R43">
        <v>7075.4675043718125</v>
      </c>
    </row>
    <row r="44" spans="1:18" ht="12.75">
      <c r="A44" s="6">
        <f t="shared" si="2"/>
        <v>8.775</v>
      </c>
      <c r="B44" s="2">
        <f t="shared" si="0"/>
        <v>9530.751388639159</v>
      </c>
      <c r="C44" s="2">
        <f t="shared" si="1"/>
        <v>5309.511652909736</v>
      </c>
      <c r="G44" s="6">
        <v>1.0453125</v>
      </c>
      <c r="H44" s="2">
        <v>12161.130738629496</v>
      </c>
      <c r="I44" s="2">
        <v>11774.727250003403</v>
      </c>
      <c r="J44">
        <v>1.160625</v>
      </c>
      <c r="K44">
        <v>12539.95892668667</v>
      </c>
      <c r="L44">
        <v>11371.0235255405</v>
      </c>
      <c r="M44">
        <v>1.39125</v>
      </c>
      <c r="N44">
        <v>13525.348717667835</v>
      </c>
      <c r="O44">
        <v>10341.295807416458</v>
      </c>
      <c r="P44">
        <v>1.8525</v>
      </c>
      <c r="Q44">
        <v>15473.5077874906</v>
      </c>
      <c r="R44">
        <v>8326.11346598228</v>
      </c>
    </row>
    <row r="45" spans="1:18" ht="12.75">
      <c r="A45" s="6">
        <f t="shared" si="2"/>
        <v>9.025</v>
      </c>
      <c r="B45" s="2">
        <f t="shared" si="0"/>
        <v>9296.296032239628</v>
      </c>
      <c r="C45" s="2">
        <f t="shared" si="1"/>
        <v>4971.700733734614</v>
      </c>
      <c r="G45" s="6">
        <v>1.3421875</v>
      </c>
      <c r="H45" s="2">
        <v>12061.505948018728</v>
      </c>
      <c r="I45" s="2">
        <v>11783.202360397332</v>
      </c>
      <c r="J45">
        <v>1.454375</v>
      </c>
      <c r="K45">
        <v>12302.566234596366</v>
      </c>
      <c r="L45">
        <v>11509.631966788804</v>
      </c>
      <c r="M45">
        <v>1.67875</v>
      </c>
      <c r="N45">
        <v>12998.713007142835</v>
      </c>
      <c r="O45">
        <v>10754.426681654024</v>
      </c>
      <c r="P45">
        <v>2.1275</v>
      </c>
      <c r="Q45">
        <v>14576.09169556137</v>
      </c>
      <c r="R45">
        <v>9082.777773952754</v>
      </c>
    </row>
    <row r="46" spans="1:18" ht="12.75">
      <c r="A46" s="6">
        <f t="shared" si="2"/>
        <v>9.275</v>
      </c>
      <c r="B46" s="2">
        <f t="shared" si="0"/>
        <v>9058.939497336887</v>
      </c>
      <c r="C46" s="2">
        <f t="shared" si="1"/>
        <v>4620.716097681392</v>
      </c>
      <c r="G46" s="6">
        <v>1.6390625</v>
      </c>
      <c r="H46" s="2">
        <v>11987.275249143375</v>
      </c>
      <c r="I46" s="2">
        <v>11743.615264865799</v>
      </c>
      <c r="J46">
        <v>1.748125</v>
      </c>
      <c r="K46">
        <v>12150.736880191087</v>
      </c>
      <c r="L46">
        <v>11540.483667916265</v>
      </c>
      <c r="M46">
        <v>1.96625</v>
      </c>
      <c r="N46">
        <v>12662.118103730474</v>
      </c>
      <c r="O46">
        <v>10956.257699637172</v>
      </c>
      <c r="P46">
        <v>2.4025</v>
      </c>
      <c r="Q46">
        <v>13946.064382165745</v>
      </c>
      <c r="R46">
        <v>9552.602679978243</v>
      </c>
    </row>
    <row r="47" spans="1:18" ht="12.75">
      <c r="A47" s="6">
        <f t="shared" si="2"/>
        <v>9.525</v>
      </c>
      <c r="B47" s="2">
        <f t="shared" si="0"/>
        <v>8818.399480206597</v>
      </c>
      <c r="C47" s="2">
        <f t="shared" si="1"/>
        <v>4256.840048474409</v>
      </c>
      <c r="G47" s="6">
        <v>1.9359375</v>
      </c>
      <c r="H47" s="2">
        <v>11919.680327173959</v>
      </c>
      <c r="I47" s="2">
        <v>11674.724278238275</v>
      </c>
      <c r="J47">
        <v>2.041875</v>
      </c>
      <c r="K47">
        <v>12034.890322227207</v>
      </c>
      <c r="L47">
        <v>11513.159170166502</v>
      </c>
      <c r="M47">
        <v>2.25375</v>
      </c>
      <c r="N47">
        <v>12421.594683713332</v>
      </c>
      <c r="O47">
        <v>11040.758185083312</v>
      </c>
      <c r="P47">
        <v>2.6775</v>
      </c>
      <c r="Q47">
        <v>13476.813008353778</v>
      </c>
      <c r="R47">
        <v>9842.201023008685</v>
      </c>
    </row>
    <row r="48" spans="1:18" ht="12.75">
      <c r="A48" s="6">
        <f t="shared" si="2"/>
        <v>9.775</v>
      </c>
      <c r="B48" s="2">
        <f t="shared" si="0"/>
        <v>8574.429309394944</v>
      </c>
      <c r="C48" s="2">
        <f t="shared" si="1"/>
        <v>3880.3192575674775</v>
      </c>
      <c r="G48" s="6">
        <v>2.2328125</v>
      </c>
      <c r="H48" s="2">
        <v>11851.519050433135</v>
      </c>
      <c r="I48" s="2">
        <v>11583.731532192109</v>
      </c>
      <c r="J48">
        <v>2.335625</v>
      </c>
      <c r="K48">
        <v>11934.479028513046</v>
      </c>
      <c r="L48">
        <v>11448.206005731197</v>
      </c>
      <c r="M48">
        <v>2.54125</v>
      </c>
      <c r="N48">
        <v>12233.079868607621</v>
      </c>
      <c r="O48">
        <v>11051.991016476242</v>
      </c>
      <c r="P48">
        <v>2.9525</v>
      </c>
      <c r="Q48">
        <v>13108.920777030637</v>
      </c>
      <c r="R48">
        <v>10010.989600138913</v>
      </c>
    </row>
    <row r="49" spans="1:18" ht="12.75">
      <c r="A49" s="6">
        <f t="shared" si="2"/>
        <v>10.025</v>
      </c>
      <c r="B49" s="2">
        <f t="shared" si="0"/>
        <v>8326.812681880347</v>
      </c>
      <c r="C49" s="2">
        <f t="shared" si="1"/>
        <v>3491.3700279821837</v>
      </c>
      <c r="G49" s="6">
        <v>2.5296875</v>
      </c>
      <c r="H49" s="2">
        <v>11779.546326112513</v>
      </c>
      <c r="I49" s="2">
        <v>11473.88211953569</v>
      </c>
      <c r="J49">
        <v>2.629375</v>
      </c>
      <c r="K49">
        <v>11839.741357411443</v>
      </c>
      <c r="L49">
        <v>11355.385816247519</v>
      </c>
      <c r="M49">
        <v>2.82875</v>
      </c>
      <c r="N49">
        <v>12073.685844195425</v>
      </c>
      <c r="O49">
        <v>11012.844008033873</v>
      </c>
      <c r="P49">
        <v>3.2275</v>
      </c>
      <c r="Q49">
        <v>12807.14667204265</v>
      </c>
      <c r="R49">
        <v>10094.209427522605</v>
      </c>
    </row>
    <row r="50" spans="1:18" ht="12.75">
      <c r="A50" s="6">
        <f t="shared" si="2"/>
        <v>10.275</v>
      </c>
      <c r="B50" s="2">
        <f t="shared" si="0"/>
        <v>8075.359284603959</v>
      </c>
      <c r="C50" s="2">
        <f t="shared" si="1"/>
        <v>3090.1826727773664</v>
      </c>
      <c r="G50" s="6">
        <v>2.8265625</v>
      </c>
      <c r="H50" s="2">
        <v>11702.125254332954</v>
      </c>
      <c r="I50" s="2">
        <v>11346.812940148155</v>
      </c>
      <c r="J50">
        <v>2.923125</v>
      </c>
      <c r="K50">
        <v>11745.557261745453</v>
      </c>
      <c r="L50">
        <v>11239.8186488924</v>
      </c>
      <c r="M50">
        <v>3.11625</v>
      </c>
      <c r="N50">
        <v>11930.5661798313</v>
      </c>
      <c r="O50">
        <v>10936.16359040165</v>
      </c>
      <c r="P50">
        <v>3.5025</v>
      </c>
      <c r="Q50">
        <v>12549.514623933519</v>
      </c>
      <c r="R50">
        <v>10113.836574616053</v>
      </c>
    </row>
    <row r="51" spans="1:18" ht="12.75">
      <c r="A51" s="6">
        <f t="shared" si="2"/>
        <v>10.525</v>
      </c>
      <c r="B51" s="2">
        <f t="shared" si="0"/>
        <v>7819.901135178652</v>
      </c>
      <c r="C51" s="2">
        <f t="shared" si="1"/>
        <v>2676.925174340159</v>
      </c>
      <c r="G51" s="6">
        <v>3.1234375</v>
      </c>
      <c r="H51" s="2">
        <v>11618.357548348877</v>
      </c>
      <c r="I51" s="2">
        <v>11203.42228077509</v>
      </c>
      <c r="J51">
        <v>3.216875</v>
      </c>
      <c r="K51">
        <v>11649.031267861903</v>
      </c>
      <c r="L51">
        <v>11104.39997731902</v>
      </c>
      <c r="M51">
        <v>3.40375</v>
      </c>
      <c r="N51">
        <v>11796.058344402252</v>
      </c>
      <c r="O51">
        <v>10829.612294692566</v>
      </c>
      <c r="P51">
        <v>3.7775</v>
      </c>
      <c r="Q51">
        <v>12321.743584950718</v>
      </c>
      <c r="R51">
        <v>10084.152089171785</v>
      </c>
    </row>
    <row r="52" spans="1:18" ht="12.75">
      <c r="A52" s="6">
        <f t="shared" si="2"/>
        <v>10.775</v>
      </c>
      <c r="B52" s="2">
        <f t="shared" si="0"/>
        <v>7560.289509874411</v>
      </c>
      <c r="C52" s="2">
        <f t="shared" si="1"/>
        <v>2251.746256400575</v>
      </c>
      <c r="G52" s="6">
        <v>3.4203125</v>
      </c>
      <c r="H52" s="2">
        <v>11527.716901244597</v>
      </c>
      <c r="I52" s="2">
        <v>11044.236448332178</v>
      </c>
      <c r="J52">
        <v>3.510625</v>
      </c>
      <c r="K52">
        <v>11548.425902768733</v>
      </c>
      <c r="L52">
        <v>10950.867274519442</v>
      </c>
      <c r="M52">
        <v>3.69125</v>
      </c>
      <c r="N52">
        <v>11665.361988788023</v>
      </c>
      <c r="O52">
        <v>10697.99047002688</v>
      </c>
      <c r="P52">
        <v>4.0525</v>
      </c>
      <c r="Q52">
        <v>12114.2268593351</v>
      </c>
      <c r="R52">
        <v>10014.762666948951</v>
      </c>
    </row>
    <row r="53" spans="1:18" ht="12.75">
      <c r="A53" s="6">
        <f t="shared" si="2"/>
        <v>11.025</v>
      </c>
      <c r="B53" s="2">
        <f t="shared" si="0"/>
        <v>7296.392353582957</v>
      </c>
      <c r="C53" s="2">
        <f t="shared" si="1"/>
        <v>1814.7779740668934</v>
      </c>
      <c r="G53" s="6">
        <v>3.7171875</v>
      </c>
      <c r="H53" s="2">
        <v>11429.878360157967</v>
      </c>
      <c r="I53" s="2">
        <v>10869.58039568156</v>
      </c>
      <c r="J53">
        <v>3.804375</v>
      </c>
      <c r="K53">
        <v>11442.647332360359</v>
      </c>
      <c r="L53">
        <v>10780.314374599246</v>
      </c>
      <c r="M53">
        <v>3.97875</v>
      </c>
      <c r="N53">
        <v>11535.345661922682</v>
      </c>
      <c r="O53">
        <v>10544.429567470524</v>
      </c>
      <c r="P53">
        <v>4.3275</v>
      </c>
      <c r="Q53">
        <v>11920.309473177562</v>
      </c>
      <c r="R53">
        <v>9912.323281856647</v>
      </c>
    </row>
    <row r="54" spans="1:18" ht="12.75">
      <c r="A54" s="6">
        <f t="shared" si="2"/>
        <v>11.275</v>
      </c>
      <c r="B54" s="2">
        <f t="shared" si="0"/>
        <v>7028.09208723721</v>
      </c>
      <c r="C54" s="2">
        <f t="shared" si="1"/>
        <v>1366.1379064061955</v>
      </c>
      <c r="G54" s="6">
        <v>4.0140625</v>
      </c>
      <c r="H54" s="2">
        <v>11324.632491161366</v>
      </c>
      <c r="I54" s="2">
        <v>10679.663556750864</v>
      </c>
      <c r="J54">
        <v>4.098125</v>
      </c>
      <c r="K54">
        <v>11330.979080594616</v>
      </c>
      <c r="L54">
        <v>10593.457753600593</v>
      </c>
      <c r="M54">
        <v>4.26625</v>
      </c>
      <c r="N54">
        <v>11403.896045028263</v>
      </c>
      <c r="O54">
        <v>10371.042905801462</v>
      </c>
      <c r="P54">
        <v>4.6025</v>
      </c>
      <c r="Q54">
        <v>11735.263139205725</v>
      </c>
      <c r="R54">
        <v>9781.56222116726</v>
      </c>
    </row>
    <row r="55" spans="1:18" ht="12.75">
      <c r="A55" s="6">
        <f t="shared" si="2"/>
        <v>11.525</v>
      </c>
      <c r="B55" s="2">
        <f t="shared" si="0"/>
        <v>6755.283744478918</v>
      </c>
      <c r="C55" s="2">
        <f t="shared" si="1"/>
        <v>905.9310197767312</v>
      </c>
      <c r="G55" s="6">
        <v>4.3109375</v>
      </c>
      <c r="H55" s="2">
        <v>11211.839387282302</v>
      </c>
      <c r="I55" s="2">
        <v>10474.625838512582</v>
      </c>
      <c r="J55">
        <v>4.391875</v>
      </c>
      <c r="K55">
        <v>11212.935941974692</v>
      </c>
      <c r="L55">
        <v>10390.782617020302</v>
      </c>
      <c r="M55">
        <v>4.55375</v>
      </c>
      <c r="N55">
        <v>11269.545086721912</v>
      </c>
      <c r="O55">
        <v>10179.298536402552</v>
      </c>
      <c r="P55">
        <v>4.8775</v>
      </c>
      <c r="Q55">
        <v>11555.653692331683</v>
      </c>
      <c r="R55">
        <v>9625.91364996869</v>
      </c>
    </row>
    <row r="56" spans="1:18" ht="12.75">
      <c r="A56" s="6">
        <f t="shared" si="2"/>
        <v>11.775</v>
      </c>
      <c r="B56" s="2">
        <f t="shared" si="0"/>
        <v>6477.873382258597</v>
      </c>
      <c r="C56" s="2">
        <f t="shared" si="1"/>
        <v>434.25125722798384</v>
      </c>
      <c r="G56" s="6">
        <v>4.6078125</v>
      </c>
      <c r="H56" s="2">
        <v>11091.40270369587</v>
      </c>
      <c r="I56" s="2">
        <v>10254.563585791617</v>
      </c>
      <c r="J56">
        <v>4.685625</v>
      </c>
      <c r="K56">
        <v>11088.179857439514</v>
      </c>
      <c r="L56">
        <v>10172.627023919444</v>
      </c>
      <c r="M56">
        <v>4.84125</v>
      </c>
      <c r="N56">
        <v>11131.247244069204</v>
      </c>
      <c r="O56">
        <v>9970.242002208211</v>
      </c>
      <c r="P56">
        <v>5.1525</v>
      </c>
      <c r="Q56">
        <v>11378.938199609967</v>
      </c>
      <c r="R56">
        <v>9447.92050120641</v>
      </c>
    </row>
    <row r="57" spans="1:18" ht="12.75">
      <c r="A57" s="6">
        <f>Ro</f>
        <v>12</v>
      </c>
      <c r="B57" s="2">
        <f t="shared" si="0"/>
        <v>6224.199491643404</v>
      </c>
      <c r="C57" s="2">
        <f t="shared" si="1"/>
        <v>0</v>
      </c>
      <c r="G57" s="6">
        <v>4.9046875</v>
      </c>
      <c r="H57" s="2">
        <v>10963.25433972156</v>
      </c>
      <c r="I57" s="2">
        <v>10019.544899268478</v>
      </c>
      <c r="J57">
        <v>4.979375</v>
      </c>
      <c r="K57">
        <v>10956.469440651206</v>
      </c>
      <c r="L57">
        <v>9939.232360635891</v>
      </c>
      <c r="M57">
        <v>5.12875</v>
      </c>
      <c r="N57">
        <v>10988.241539485556</v>
      </c>
      <c r="O57">
        <v>9744.634280803031</v>
      </c>
      <c r="P57">
        <v>5.4275</v>
      </c>
      <c r="Q57">
        <v>11203.201157902047</v>
      </c>
      <c r="R57">
        <v>9249.498278018948</v>
      </c>
    </row>
    <row r="58" spans="1:18" ht="12.75">
      <c r="A58" s="6"/>
      <c r="B58" s="2"/>
      <c r="C58" s="2"/>
      <c r="G58" s="6">
        <v>5.2015625</v>
      </c>
      <c r="H58" s="2">
        <v>10827.345055521973</v>
      </c>
      <c r="I58" s="2">
        <v>9769.619018780562</v>
      </c>
      <c r="J58">
        <v>5.273125</v>
      </c>
      <c r="K58">
        <v>10817.62860629798</v>
      </c>
      <c r="L58">
        <v>9690.774712481438</v>
      </c>
      <c r="M58">
        <v>5.41625</v>
      </c>
      <c r="N58">
        <v>10839.963437825847</v>
      </c>
      <c r="O58">
        <v>9503.039907332126</v>
      </c>
      <c r="P58">
        <v>5.7025</v>
      </c>
      <c r="Q58">
        <v>11026.97749180916</v>
      </c>
      <c r="R58">
        <v>9032.112055805066</v>
      </c>
    </row>
    <row r="59" spans="1:18" ht="12.75">
      <c r="A59" s="6"/>
      <c r="B59" s="2"/>
      <c r="C59" s="2"/>
      <c r="G59" s="6">
        <v>5.4984375</v>
      </c>
      <c r="H59" s="2">
        <v>10683.638534101872</v>
      </c>
      <c r="I59" s="2">
        <v>9504.822261323112</v>
      </c>
      <c r="J59">
        <v>5.566875</v>
      </c>
      <c r="K59">
        <v>10671.52646386662</v>
      </c>
      <c r="L59">
        <v>9427.384969969295</v>
      </c>
      <c r="M59">
        <v>5.70375</v>
      </c>
      <c r="N59">
        <v>10685.986992667436</v>
      </c>
      <c r="O59">
        <v>9245.884828218143</v>
      </c>
      <c r="P59">
        <v>5.9775</v>
      </c>
      <c r="Q59">
        <v>10849.131182008188</v>
      </c>
      <c r="R59">
        <v>8796.897853887886</v>
      </c>
    </row>
    <row r="60" spans="1:18" ht="12.75">
      <c r="A60" s="6"/>
      <c r="B60" s="2"/>
      <c r="C60" s="2"/>
      <c r="G60" s="6">
        <v>5.7953125</v>
      </c>
      <c r="H60" s="2">
        <v>10532.107515199368</v>
      </c>
      <c r="I60" s="2">
        <v>9225.181887158013</v>
      </c>
      <c r="J60">
        <v>5.860625</v>
      </c>
      <c r="K60">
        <v>10518.064080034765</v>
      </c>
      <c r="L60">
        <v>9149.162066421824</v>
      </c>
      <c r="M60">
        <v>5.99125</v>
      </c>
      <c r="N60">
        <v>10525.985937191086</v>
      </c>
      <c r="O60">
        <v>8973.495310280312</v>
      </c>
      <c r="P60">
        <v>6.2525</v>
      </c>
      <c r="Q60">
        <v>10668.770403549683</v>
      </c>
      <c r="R60">
        <v>8544.747497216851</v>
      </c>
    </row>
    <row r="61" spans="1:18" ht="12.75">
      <c r="A61" s="6"/>
      <c r="B61" s="2"/>
      <c r="C61" s="2"/>
      <c r="G61" s="6">
        <v>6.0921875</v>
      </c>
      <c r="H61" s="2">
        <v>10372.731214240237</v>
      </c>
      <c r="I61" s="2">
        <v>8930.71868085949</v>
      </c>
      <c r="J61">
        <v>6.154375</v>
      </c>
      <c r="K61">
        <v>10357.165553277713</v>
      </c>
      <c r="L61">
        <v>8856.18190336373</v>
      </c>
      <c r="M61">
        <v>6.27875</v>
      </c>
      <c r="N61">
        <v>10359.706947844204</v>
      </c>
      <c r="O61">
        <v>8686.124677071233</v>
      </c>
      <c r="P61">
        <v>6.5275</v>
      </c>
      <c r="Q61">
        <v>10485.187141401171</v>
      </c>
      <c r="R61">
        <v>8276.369000824436</v>
      </c>
    </row>
    <row r="62" spans="1:18" ht="12.75">
      <c r="A62" s="6"/>
      <c r="B62" s="2"/>
      <c r="C62" s="2"/>
      <c r="G62" s="6">
        <v>6.3890625</v>
      </c>
      <c r="H62" s="2">
        <v>10205.49356039812</v>
      </c>
      <c r="I62" s="2">
        <v>8621.448713253905</v>
      </c>
      <c r="J62">
        <v>6.448125</v>
      </c>
      <c r="K62">
        <v>10188.7718669263</v>
      </c>
      <c r="L62">
        <v>8548.503497464175</v>
      </c>
      <c r="M62">
        <v>6.56625</v>
      </c>
      <c r="N62">
        <v>10186.950915294823</v>
      </c>
      <c r="O62">
        <v>8383.972037922873</v>
      </c>
      <c r="P62">
        <v>6.8025</v>
      </c>
      <c r="Q62">
        <v>10297.813534819648</v>
      </c>
      <c r="R62">
        <v>7992.330225453649</v>
      </c>
    </row>
    <row r="63" spans="1:18" ht="12.75">
      <c r="A63" s="6"/>
      <c r="B63" s="2"/>
      <c r="C63" s="2"/>
      <c r="G63" s="6">
        <v>6.6859375</v>
      </c>
      <c r="H63" s="2">
        <v>10030.381969606939</v>
      </c>
      <c r="I63" s="2">
        <v>8297.38456840733</v>
      </c>
      <c r="J63">
        <v>6.741875</v>
      </c>
      <c r="K63">
        <v>10012.836574418985</v>
      </c>
      <c r="L63">
        <v>8226.173295284701</v>
      </c>
      <c r="M63">
        <v>6.85375</v>
      </c>
      <c r="N63">
        <v>10007.559594789946</v>
      </c>
      <c r="O63">
        <v>8067.195637588221</v>
      </c>
      <c r="P63">
        <v>7.0775</v>
      </c>
      <c r="Q63">
        <v>10106.189856196515</v>
      </c>
      <c r="R63">
        <v>7693.090898713085</v>
      </c>
    </row>
    <row r="64" spans="1:18" ht="12.75">
      <c r="A64" s="6"/>
      <c r="B64" s="2"/>
      <c r="C64" s="2"/>
      <c r="G64" s="6">
        <v>6.9828125</v>
      </c>
      <c r="H64" s="2">
        <v>9847.386474644652</v>
      </c>
      <c r="I64" s="2">
        <v>7958.536213541808</v>
      </c>
      <c r="J64">
        <v>7.035625</v>
      </c>
      <c r="K64">
        <v>9829.322718189816</v>
      </c>
      <c r="L64">
        <v>7889.228254391258</v>
      </c>
      <c r="M64">
        <v>7.14125</v>
      </c>
      <c r="N64">
        <v>9821.405939921111</v>
      </c>
      <c r="O64">
        <v>7735.9225224757465</v>
      </c>
      <c r="P64">
        <v>7.3525</v>
      </c>
      <c r="Q64">
        <v>9909.9407111153</v>
      </c>
      <c r="R64">
        <v>7379.026415019218</v>
      </c>
    </row>
    <row r="65" spans="7:18" ht="12.75">
      <c r="G65" s="6">
        <v>7.2796875</v>
      </c>
      <c r="H65" s="2">
        <v>9656.499098285709</v>
      </c>
      <c r="I65" s="2">
        <v>7604.911625882895</v>
      </c>
      <c r="J65">
        <v>7.329375</v>
      </c>
      <c r="K65">
        <v>9638.200594961732</v>
      </c>
      <c r="L65">
        <v>7537.698078060909</v>
      </c>
      <c r="M65">
        <v>7.42875</v>
      </c>
      <c r="N65">
        <v>9628.387002469424</v>
      </c>
      <c r="O65">
        <v>7390.25564080434</v>
      </c>
      <c r="P65">
        <v>7.6275</v>
      </c>
      <c r="Q65">
        <v>9708.757132934215</v>
      </c>
      <c r="R65">
        <v>7050.445741013836</v>
      </c>
    </row>
    <row r="66" spans="7:18" ht="12.75">
      <c r="G66" s="6">
        <v>7.5765625</v>
      </c>
      <c r="H66" s="2">
        <v>9457.71339489084</v>
      </c>
      <c r="I66" s="2">
        <v>7236.517251069854</v>
      </c>
      <c r="J66">
        <v>7.623125</v>
      </c>
      <c r="K66">
        <v>9439.446111779385</v>
      </c>
      <c r="L66">
        <v>7171.606859248999</v>
      </c>
      <c r="M66">
        <v>7.71625</v>
      </c>
      <c r="N66">
        <v>9428.418648329836</v>
      </c>
      <c r="O66">
        <v>7030.279126679054</v>
      </c>
      <c r="P66">
        <v>7.9025</v>
      </c>
      <c r="Q66">
        <v>9502.382960612169</v>
      </c>
      <c r="R66">
        <v>6707.605037738029</v>
      </c>
    </row>
    <row r="67" spans="7:18" ht="12.75">
      <c r="G67" s="6">
        <v>7.8734375</v>
      </c>
      <c r="H67" s="2">
        <v>9251.024110626226</v>
      </c>
      <c r="I67" s="2">
        <v>6853.358342936509</v>
      </c>
      <c r="J67">
        <v>7.916875</v>
      </c>
      <c r="K67">
        <v>9233.039560825444</v>
      </c>
      <c r="L67">
        <v>6790.974305772866</v>
      </c>
      <c r="M67">
        <v>8.00375</v>
      </c>
      <c r="N67">
        <v>9221.43157740488</v>
      </c>
      <c r="O67">
        <v>6656.062280197348</v>
      </c>
      <c r="P67">
        <v>8.1775</v>
      </c>
      <c r="Q67">
        <v>9290.604367585507</v>
      </c>
      <c r="R67">
        <v>6350.718131755451</v>
      </c>
    </row>
    <row r="68" spans="7:18" ht="12.75">
      <c r="G68" s="6">
        <v>8.1703125</v>
      </c>
      <c r="H68" s="2">
        <v>9036.426928481365</v>
      </c>
      <c r="I68" s="2">
        <v>6455.439218493357</v>
      </c>
      <c r="J68">
        <v>8.210625</v>
      </c>
      <c r="K68">
        <v>9018.964695392602</v>
      </c>
      <c r="L68">
        <v>6395.81666433981</v>
      </c>
      <c r="M68">
        <v>8.29125</v>
      </c>
      <c r="N68">
        <v>9007.368292270696</v>
      </c>
      <c r="O68">
        <v>6267.662598783089</v>
      </c>
      <c r="P68">
        <v>8.4525</v>
      </c>
      <c r="Q68">
        <v>9073.241735388952</v>
      </c>
      <c r="R68">
        <v>5979.964641531383</v>
      </c>
    </row>
    <row r="69" spans="7:18" ht="12.75">
      <c r="G69" s="6">
        <v>8.4671875</v>
      </c>
      <c r="H69" s="2">
        <v>8813.918274734151</v>
      </c>
      <c r="I69" s="2">
        <v>6042.76345146251</v>
      </c>
      <c r="J69">
        <v>8.504375</v>
      </c>
      <c r="K69">
        <v>8797.208025288519</v>
      </c>
      <c r="L69">
        <v>5986.147425142174</v>
      </c>
      <c r="M69">
        <v>8.57875</v>
      </c>
      <c r="N69">
        <v>8786.180765673455</v>
      </c>
      <c r="O69">
        <v>5865.128109690104</v>
      </c>
      <c r="P69">
        <v>8.7275</v>
      </c>
      <c r="Q69">
        <v>8850.143290614273</v>
      </c>
      <c r="R69">
        <v>5595.496340474052</v>
      </c>
    </row>
    <row r="70" spans="7:18" ht="12.75">
      <c r="G70" s="6">
        <v>8.7640625</v>
      </c>
      <c r="H70" s="2">
        <v>8583.495170504482</v>
      </c>
      <c r="I70" s="2">
        <v>5615.334020724064</v>
      </c>
      <c r="J70">
        <v>8.798125</v>
      </c>
      <c r="K70">
        <v>8567.758274078982</v>
      </c>
      <c r="L70">
        <v>5561.977864614171</v>
      </c>
      <c r="M70">
        <v>8.86625</v>
      </c>
      <c r="N70">
        <v>8557.828628621253</v>
      </c>
      <c r="O70">
        <v>5448.499181910298</v>
      </c>
      <c r="P70">
        <v>9.0025</v>
      </c>
      <c r="Q70">
        <v>8621.180081099756</v>
      </c>
      <c r="R70">
        <v>5197.4421807451745</v>
      </c>
    </row>
    <row r="71" spans="7:18" ht="12.75">
      <c r="G71" s="6">
        <v>9.0609375</v>
      </c>
      <c r="H71" s="2">
        <v>8345.15511677907</v>
      </c>
      <c r="I71" s="2">
        <v>5173.153425291313</v>
      </c>
      <c r="J71">
        <v>9.091875</v>
      </c>
      <c r="K71">
        <v>8330.60595703946</v>
      </c>
      <c r="L71">
        <v>5123.317467480332</v>
      </c>
      <c r="M71">
        <v>9.15375</v>
      </c>
      <c r="N71">
        <v>8322.277750393292</v>
      </c>
      <c r="O71">
        <v>5017.809946164469</v>
      </c>
      <c r="P71">
        <v>9.277500000000005</v>
      </c>
      <c r="Q71">
        <v>8386.241978640408</v>
      </c>
      <c r="R71">
        <v>4785.912290549738</v>
      </c>
    </row>
    <row r="72" spans="7:18" ht="12.75">
      <c r="G72" s="6">
        <v>9.3578125</v>
      </c>
      <c r="H72" s="2">
        <v>8098.896004552108</v>
      </c>
      <c r="I72" s="2">
        <v>4716.223774170061</v>
      </c>
      <c r="J72">
        <v>9.385625</v>
      </c>
      <c r="K72">
        <v>8085.74305008168</v>
      </c>
      <c r="L72">
        <v>4670.174257828929</v>
      </c>
      <c r="M72">
        <v>9.441249999999995</v>
      </c>
      <c r="N72">
        <v>8079.499116494934</v>
      </c>
      <c r="O72">
        <v>4573.08941694725</v>
      </c>
      <c r="P72">
        <v>9.552500000000006</v>
      </c>
      <c r="Q72">
        <v>8145.234475318893</v>
      </c>
      <c r="R72">
        <v>4361.001177805087</v>
      </c>
    </row>
    <row r="73" spans="7:18" ht="12.75">
      <c r="G73" s="6">
        <v>9.6546875</v>
      </c>
      <c r="H73" s="2">
        <v>7844.716044001809</v>
      </c>
      <c r="I73" s="2">
        <v>4244.546857182093</v>
      </c>
      <c r="J73">
        <v>9.679375</v>
      </c>
      <c r="K73">
        <v>7833.162727914741</v>
      </c>
      <c r="L73">
        <v>4202.555060950863</v>
      </c>
      <c r="M73">
        <v>9.728749999999994</v>
      </c>
      <c r="N73">
        <v>7829.467935196233</v>
      </c>
      <c r="O73">
        <v>4114.362385988593</v>
      </c>
      <c r="P73">
        <v>9.827500000000006</v>
      </c>
      <c r="Q73">
        <v>7898.076098360187</v>
      </c>
      <c r="R73">
        <v>3922.790315286239</v>
      </c>
    </row>
    <row r="74" spans="7:18" ht="12.75">
      <c r="G74" s="6">
        <v>9.9515625</v>
      </c>
      <c r="H74" s="2">
        <v>7582.613708229833</v>
      </c>
      <c r="I74" s="2">
        <v>3758.12420122575</v>
      </c>
      <c r="J74">
        <v>9.973125</v>
      </c>
      <c r="K74">
        <v>7572.859155375033</v>
      </c>
      <c r="L74">
        <v>3720.4657120097445</v>
      </c>
      <c r="M74">
        <v>10.01625</v>
      </c>
      <c r="N74">
        <v>7572.162920942815</v>
      </c>
      <c r="O74">
        <v>3641.650138842872</v>
      </c>
      <c r="P74">
        <v>10.1025</v>
      </c>
      <c r="Q74">
        <v>7644.696310704855</v>
      </c>
      <c r="R74">
        <v>3471.3502400526304</v>
      </c>
    </row>
    <row r="75" spans="7:18" ht="12.75">
      <c r="G75" s="6">
        <v>10.2484375</v>
      </c>
      <c r="H75" s="2">
        <v>7312.587688239265</v>
      </c>
      <c r="I75" s="2">
        <v>3256.9571152979506</v>
      </c>
      <c r="J75">
        <v>10.266875</v>
      </c>
      <c r="K75">
        <v>7304.827319934886</v>
      </c>
      <c r="L75">
        <v>3223.911223533243</v>
      </c>
      <c r="M75">
        <v>10.30375</v>
      </c>
      <c r="N75">
        <v>7307.5657157259275</v>
      </c>
      <c r="O75">
        <v>3154.971033518836</v>
      </c>
      <c r="P75">
        <v>10.3775</v>
      </c>
      <c r="Q75">
        <v>7385.033795734824</v>
      </c>
      <c r="R75">
        <v>3006.7422687223384</v>
      </c>
    </row>
    <row r="76" spans="7:18" ht="12.75">
      <c r="G76" s="6">
        <v>10.5453125</v>
      </c>
      <c r="H76" s="2">
        <v>7034.636856656745</v>
      </c>
      <c r="I76" s="2">
        <v>2741.0467267720514</v>
      </c>
      <c r="J76">
        <v>10.560625</v>
      </c>
      <c r="K76">
        <v>7029.062896358076</v>
      </c>
      <c r="L76">
        <v>2712.8959207575854</v>
      </c>
      <c r="M76">
        <v>10.59125</v>
      </c>
      <c r="N76">
        <v>7035.660418871391</v>
      </c>
      <c r="O76">
        <v>2654.340970690665</v>
      </c>
      <c r="P76">
        <v>10.6525</v>
      </c>
      <c r="Q76">
        <v>7119.035047868504</v>
      </c>
      <c r="R76">
        <v>2529.019906876948</v>
      </c>
    </row>
    <row r="77" spans="7:18" ht="12.75">
      <c r="G77" s="6">
        <v>10.8421875</v>
      </c>
      <c r="H77" s="2">
        <v>6748.760238310424</v>
      </c>
      <c r="I77" s="2">
        <v>2210.3940108199017</v>
      </c>
      <c r="J77">
        <v>10.854375</v>
      </c>
      <c r="K77">
        <v>6745.562136639347</v>
      </c>
      <c r="L77">
        <v>2187.4235516880217</v>
      </c>
      <c r="M77">
        <v>10.87875</v>
      </c>
      <c r="N77">
        <v>6756.433202637262</v>
      </c>
      <c r="O77">
        <v>2139.7737781003057</v>
      </c>
      <c r="P77">
        <v>10.9275</v>
      </c>
      <c r="Q77">
        <v>6846.653208242085</v>
      </c>
      <c r="R77">
        <v>2038.2300133802698</v>
      </c>
    </row>
    <row r="78" spans="7:18" ht="12.75">
      <c r="G78" s="6">
        <v>11.1390625</v>
      </c>
      <c r="H78" s="2">
        <v>6454.956986221976</v>
      </c>
      <c r="I78" s="2">
        <v>1664.999814419828</v>
      </c>
      <c r="J78">
        <v>11.148125</v>
      </c>
      <c r="K78">
        <v>6454.32177997045</v>
      </c>
      <c r="L78">
        <v>1647.4973771328062</v>
      </c>
      <c r="M78">
        <v>11.16625</v>
      </c>
      <c r="N78">
        <v>6469.871996179594</v>
      </c>
      <c r="O78">
        <v>1611.2815265916993</v>
      </c>
      <c r="P78">
        <v>11.2025</v>
      </c>
      <c r="Q78">
        <v>6567.847097952695</v>
      </c>
      <c r="R78">
        <v>1534.4137671351775</v>
      </c>
    </row>
    <row r="79" spans="7:18" ht="12.75">
      <c r="G79">
        <v>11.4359375</v>
      </c>
      <c r="H79">
        <v>6153.226361903349</v>
      </c>
      <c r="I79">
        <v>1104.8648760598821</v>
      </c>
      <c r="J79">
        <v>11.441875</v>
      </c>
      <c r="K79">
        <v>6155.338978673821</v>
      </c>
      <c r="L79">
        <v>1093.1202447695018</v>
      </c>
      <c r="M79">
        <v>11.45375</v>
      </c>
      <c r="N79">
        <v>6175.966224334592</v>
      </c>
      <c r="O79">
        <v>1068.874791328647</v>
      </c>
      <c r="P79">
        <v>11.4775</v>
      </c>
      <c r="Q79">
        <v>6282.5804114606335</v>
      </c>
      <c r="R79">
        <v>1017.6074736813724</v>
      </c>
    </row>
    <row r="80" spans="7:18" ht="12.75">
      <c r="G80">
        <v>11.7328125</v>
      </c>
      <c r="H80">
        <v>5843.567719098197</v>
      </c>
      <c r="I80">
        <v>529.9898419964119</v>
      </c>
      <c r="J80">
        <v>11.735625</v>
      </c>
      <c r="K80">
        <v>5848.61123694763</v>
      </c>
      <c r="L80">
        <v>524.2946503999366</v>
      </c>
      <c r="M80">
        <v>11.74125</v>
      </c>
      <c r="N80">
        <v>5874.706590614184</v>
      </c>
      <c r="O80">
        <v>512.5628687992178</v>
      </c>
      <c r="P80">
        <v>11.7525</v>
      </c>
      <c r="Q80">
        <v>5990.821040529614</v>
      </c>
      <c r="R80">
        <v>487.8432412551415</v>
      </c>
    </row>
    <row r="81" spans="7:18" ht="12.75">
      <c r="G81">
        <v>12</v>
      </c>
      <c r="H81">
        <v>5558.096014280352</v>
      </c>
      <c r="I81">
        <v>0</v>
      </c>
      <c r="J81">
        <v>12</v>
      </c>
      <c r="K81">
        <v>5565.932525778741</v>
      </c>
      <c r="L81">
        <v>0</v>
      </c>
      <c r="P81">
        <v>12</v>
      </c>
      <c r="Q81">
        <v>5722.662755746518</v>
      </c>
      <c r="R81">
        <v>0</v>
      </c>
    </row>
  </sheetData>
  <printOptions/>
  <pageMargins left="0.43" right="0.49" top="1" bottom="1" header="0.5" footer="0.5"/>
  <pageSetup horizontalDpi="300" verticalDpi="300" orientation="landscape" scale="105" r:id="rId3"/>
  <headerFooter alignWithMargins="0">
    <oddHeader xml:space="preserve">&amp;LD:\BEI\ME311\CircleSaw.xls&amp;CRotating Rings&amp;R&amp;D  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Dornfeld</dc:creator>
  <cp:keywords/>
  <dc:description/>
  <cp:lastModifiedBy>Dornfeld</cp:lastModifiedBy>
  <dcterms:created xsi:type="dcterms:W3CDTF">2003-10-31T03:55:02Z</dcterms:created>
  <dcterms:modified xsi:type="dcterms:W3CDTF">2003-10-31T03:57:22Z</dcterms:modified>
  <cp:category/>
  <cp:version/>
  <cp:contentType/>
  <cp:contentStatus/>
</cp:coreProperties>
</file>