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880" yWindow="65436" windowWidth="16480" windowHeight="12700" tabRatio="508" activeTab="1"/>
  </bookViews>
  <sheets>
    <sheet name="Use" sheetId="1" r:id="rId1"/>
    <sheet name="Calc" sheetId="2" r:id="rId2"/>
    <sheet name="Data Summary" sheetId="3" r:id="rId3"/>
    <sheet name="Data" sheetId="4" r:id="rId4"/>
  </sheets>
  <definedNames/>
  <calcPr fullCalcOnLoad="1"/>
</workbook>
</file>

<file path=xl/sharedStrings.xml><?xml version="1.0" encoding="utf-8"?>
<sst xmlns="http://schemas.openxmlformats.org/spreadsheetml/2006/main" count="47" uniqueCount="47">
  <si>
    <t>Having determined that there is significant evidence that the sample are drawn from populations with different means, the question remains what the differences are.  One cannot conclude that, for example, the sample with the largest mean is drawn from a population with a larger mean, without adiitional sophisticated tests outside the scope of this course.  In practice in informal situations people often use ANOVA to conclude there is evidence of a difference and then make a reasonable but nonstatistical guess where the difference lies from the data.</t>
  </si>
  <si>
    <t>Denominator DF</t>
  </si>
  <si>
    <t>F-Value</t>
  </si>
  <si>
    <t>Overall Mean</t>
  </si>
  <si>
    <t>Sigma x</t>
  </si>
  <si>
    <t>Square For Groups</t>
  </si>
  <si>
    <t>Square Error</t>
  </si>
  <si>
    <t>Mean Square For Groups (MSG)</t>
  </si>
  <si>
    <t>Mean Square Error (MSE)</t>
  </si>
  <si>
    <t xml:space="preserve">A p-value below the significance level indicates significant evidence that the populations from which the samples were drawn do not all have the same mean.  </t>
  </si>
  <si>
    <t xml:space="preserve">If the ratio of standard deviations in B18 is greater than 2, you should not use this test.  </t>
  </si>
  <si>
    <t>Data Set 3</t>
  </si>
  <si>
    <t>Ratio of S.D.s</t>
  </si>
  <si>
    <t>p-value</t>
  </si>
  <si>
    <t>Data Set One</t>
  </si>
  <si>
    <t>Data Set Two</t>
  </si>
  <si>
    <t>Sample Size</t>
  </si>
  <si>
    <t>Mean</t>
  </si>
  <si>
    <t>s.d.</t>
  </si>
  <si>
    <t>Summary Data</t>
  </si>
  <si>
    <t>median</t>
  </si>
  <si>
    <t>Question</t>
  </si>
  <si>
    <t>Assumptions</t>
  </si>
  <si>
    <t>SRS</t>
  </si>
  <si>
    <t>Normality</t>
  </si>
  <si>
    <t>Rules of Thumb</t>
  </si>
  <si>
    <t>Note</t>
  </si>
  <si>
    <t>ANOVA:  One Way Analysis of Variance Using the F-Statistic</t>
  </si>
  <si>
    <t xml:space="preserve">The standard deviations can be considered to be close enough if the ratio of the largest sample standard deviation to the smallest is less than 2.  </t>
  </si>
  <si>
    <t>Some number of samples are taken and we ask whether they represent evidence that they were taken from populations with different means.</t>
  </si>
  <si>
    <t>The samples must be simple random samples.</t>
  </si>
  <si>
    <t xml:space="preserve">The mean of each sample must be assumed to be normal.   </t>
  </si>
  <si>
    <t>Equal Standard Deviations</t>
  </si>
  <si>
    <t xml:space="preserve">The populations from which the samples are taken must be assumed to all have the same standard deviation.   </t>
  </si>
  <si>
    <t>The usual rules of thumb for normality apply:  Either all the populations from which the samples are drawn must be known to be normal, or each sample must be roughly symmetric with the total of all samples at least 15, or the total must beat least 40.    In any case each sample must be at least 5.</t>
  </si>
  <si>
    <t>skewness</t>
  </si>
  <si>
    <t>One Way ANOVA for Comparing the Means of Multiple Populations</t>
  </si>
  <si>
    <t>Put the data from each sample in its own column in the 'Data' worksheet, or put the sample size, mean and standard deviation of each sample in rows 3-5 of the 'Data Summary' worksheet.</t>
  </si>
  <si>
    <t>Number of Samples</t>
  </si>
  <si>
    <t>Total # of Data Points</t>
  </si>
  <si>
    <t>Numerator DF</t>
  </si>
  <si>
    <r>
      <t xml:space="preserve">Enter data to the right.  Enter as many columns as you need up to 30, delete any additional columns you do not need.  </t>
    </r>
    <r>
      <rPr>
        <b/>
        <i/>
        <sz val="12"/>
        <color indexed="61"/>
        <rFont val="Verdana"/>
        <family val="0"/>
      </rPr>
      <t>Do not</t>
    </r>
    <r>
      <rPr>
        <b/>
        <sz val="12"/>
        <color indexed="61"/>
        <rFont val="Verdana"/>
        <family val="0"/>
      </rPr>
      <t xml:space="preserve"> use a number as the label of a column.</t>
    </r>
    <r>
      <rPr>
        <sz val="12"/>
        <color indexed="61"/>
        <rFont val="Verdana"/>
        <family val="0"/>
      </rPr>
      <t xml:space="preserve"> </t>
    </r>
  </si>
  <si>
    <t>Summary Information</t>
  </si>
  <si>
    <t>Mean Square Total (MST)</t>
  </si>
  <si>
    <t>Sum Square Error (SSE)</t>
  </si>
  <si>
    <t>Sum Square for Groups (SSG)</t>
  </si>
  <si>
    <t>Sum Square 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</si>
</sst>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name val="Verdana"/>
      <family val="0"/>
    </font>
    <font>
      <b/>
      <sz val="10"/>
      <name val="Verdana"/>
      <family val="0"/>
    </font>
    <font>
      <i/>
      <sz val="10"/>
      <name val="Verdana"/>
      <family val="0"/>
    </font>
    <font>
      <b/>
      <i/>
      <sz val="10"/>
      <name val="Verdana"/>
      <family val="0"/>
    </font>
    <font>
      <b/>
      <sz val="14"/>
      <name val="Verdana"/>
      <family val="0"/>
    </font>
    <font>
      <sz val="8"/>
      <name val="Verdana"/>
      <family val="0"/>
    </font>
    <font>
      <b/>
      <sz val="12"/>
      <name val="Verdana"/>
      <family val="0"/>
    </font>
    <font>
      <u val="single"/>
      <sz val="10"/>
      <color indexed="12"/>
      <name val="Verdana"/>
      <family val="0"/>
    </font>
    <font>
      <u val="single"/>
      <sz val="10"/>
      <color indexed="36"/>
      <name val="Verdana"/>
      <family val="0"/>
    </font>
    <font>
      <sz val="12"/>
      <name val="Verdana"/>
      <family val="0"/>
    </font>
    <font>
      <sz val="12"/>
      <color indexed="61"/>
      <name val="Verdana"/>
      <family val="0"/>
    </font>
    <font>
      <b/>
      <sz val="12"/>
      <color indexed="61"/>
      <name val="Verdana"/>
      <family val="0"/>
    </font>
    <font>
      <b/>
      <i/>
      <sz val="12"/>
      <color indexed="61"/>
      <name val="Verdan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3">
    <xf numFmtId="0" fontId="0" fillId="0" borderId="0" xfId="0" applyAlignment="1">
      <alignment/>
    </xf>
    <xf numFmtId="0" fontId="0" fillId="0" borderId="0" xfId="0" applyAlignment="1">
      <alignment horizontal="center"/>
    </xf>
    <xf numFmtId="0" fontId="0" fillId="0" borderId="0" xfId="0" applyAlignment="1">
      <alignment wrapText="1"/>
    </xf>
    <xf numFmtId="0" fontId="1" fillId="0" borderId="10" xfId="0" applyFont="1" applyBorder="1" applyAlignment="1">
      <alignment/>
    </xf>
    <xf numFmtId="0" fontId="1" fillId="0" borderId="10" xfId="0" applyFont="1" applyBorder="1" applyAlignment="1">
      <alignment wrapText="1"/>
    </xf>
    <xf numFmtId="0" fontId="9" fillId="0" borderId="0" xfId="0" applyFont="1" applyAlignment="1">
      <alignment horizontal="center" wrapText="1"/>
    </xf>
    <xf numFmtId="2" fontId="0" fillId="0" borderId="0" xfId="0" applyNumberFormat="1" applyAlignment="1">
      <alignment/>
    </xf>
    <xf numFmtId="0" fontId="0" fillId="0" borderId="0" xfId="0" applyAlignment="1">
      <alignment/>
    </xf>
    <xf numFmtId="0" fontId="9" fillId="0" borderId="0" xfId="0" applyFont="1" applyAlignment="1">
      <alignment wrapText="1"/>
    </xf>
    <xf numFmtId="0" fontId="1" fillId="0" borderId="11" xfId="0" applyFont="1" applyBorder="1" applyAlignment="1">
      <alignment/>
    </xf>
    <xf numFmtId="2" fontId="0" fillId="0" borderId="12" xfId="0" applyNumberFormat="1" applyBorder="1" applyAlignment="1">
      <alignment/>
    </xf>
    <xf numFmtId="0" fontId="1" fillId="0" borderId="13" xfId="0" applyFont="1" applyBorder="1" applyAlignment="1">
      <alignment/>
    </xf>
    <xf numFmtId="2" fontId="0" fillId="0" borderId="14" xfId="0" applyNumberFormat="1" applyBorder="1" applyAlignment="1">
      <alignment/>
    </xf>
    <xf numFmtId="2" fontId="0" fillId="0" borderId="15" xfId="0" applyNumberFormat="1" applyBorder="1" applyAlignment="1">
      <alignment/>
    </xf>
    <xf numFmtId="0" fontId="0" fillId="0" borderId="15" xfId="0" applyBorder="1" applyAlignment="1">
      <alignment/>
    </xf>
    <xf numFmtId="2" fontId="0" fillId="0" borderId="16" xfId="0" applyNumberFormat="1" applyBorder="1" applyAlignment="1">
      <alignment/>
    </xf>
    <xf numFmtId="0" fontId="0" fillId="0" borderId="16" xfId="0" applyBorder="1" applyAlignment="1">
      <alignment/>
    </xf>
    <xf numFmtId="0" fontId="1" fillId="0" borderId="13" xfId="0" applyFont="1" applyFill="1" applyBorder="1" applyAlignment="1">
      <alignment/>
    </xf>
    <xf numFmtId="0" fontId="1" fillId="0" borderId="0" xfId="0" applyFont="1" applyAlignment="1">
      <alignment/>
    </xf>
    <xf numFmtId="2" fontId="0" fillId="0" borderId="17" xfId="0" applyNumberFormat="1" applyBorder="1" applyAlignment="1">
      <alignment/>
    </xf>
    <xf numFmtId="0" fontId="1" fillId="0" borderId="12" xfId="0" applyFont="1" applyBorder="1" applyAlignment="1">
      <alignment/>
    </xf>
    <xf numFmtId="0" fontId="1" fillId="0" borderId="14" xfId="0" applyFont="1" applyBorder="1" applyAlignment="1">
      <alignment/>
    </xf>
    <xf numFmtId="0" fontId="1" fillId="0" borderId="18" xfId="0" applyFont="1" applyBorder="1" applyAlignment="1">
      <alignment/>
    </xf>
    <xf numFmtId="0" fontId="1" fillId="0" borderId="19" xfId="0" applyFont="1" applyFill="1" applyBorder="1" applyAlignment="1">
      <alignment/>
    </xf>
    <xf numFmtId="0" fontId="1" fillId="0" borderId="18" xfId="0" applyNumberFormat="1" applyFont="1" applyBorder="1" applyAlignment="1">
      <alignment/>
    </xf>
    <xf numFmtId="2" fontId="9" fillId="0" borderId="0" xfId="0" applyNumberFormat="1" applyFont="1" applyBorder="1" applyAlignment="1">
      <alignment horizontal="center" wrapText="1"/>
    </xf>
    <xf numFmtId="0" fontId="0" fillId="0" borderId="0" xfId="0" applyBorder="1" applyAlignment="1">
      <alignment/>
    </xf>
    <xf numFmtId="2" fontId="0" fillId="0" borderId="0" xfId="0" applyNumberFormat="1" applyFont="1" applyBorder="1" applyAlignment="1">
      <alignment horizontal="center" wrapText="1"/>
    </xf>
    <xf numFmtId="0" fontId="0" fillId="0" borderId="0" xfId="0" applyAlignment="1">
      <alignment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7" xfId="0" applyFont="1" applyBorder="1" applyAlignment="1">
      <alignment horizontal="center" vertical="center" wrapText="1"/>
    </xf>
    <xf numFmtId="0" fontId="6" fillId="0" borderId="20" xfId="0" applyFont="1" applyBorder="1" applyAlignment="1">
      <alignment horizontal="center"/>
    </xf>
    <xf numFmtId="0" fontId="6" fillId="0" borderId="17" xfId="0" applyFont="1" applyBorder="1" applyAlignment="1">
      <alignment horizontal="center"/>
    </xf>
    <xf numFmtId="0" fontId="10" fillId="0" borderId="0" xfId="0" applyFont="1" applyAlignment="1">
      <alignment wrapText="1"/>
    </xf>
    <xf numFmtId="0" fontId="4" fillId="0" borderId="20" xfId="0" applyFont="1" applyBorder="1" applyAlignment="1">
      <alignment horizontal="center"/>
    </xf>
    <xf numFmtId="0" fontId="4" fillId="0" borderId="21" xfId="0" applyFont="1" applyBorder="1" applyAlignment="1">
      <alignment horizontal="center"/>
    </xf>
    <xf numFmtId="0" fontId="4" fillId="0" borderId="17" xfId="0" applyFont="1" applyBorder="1" applyAlignment="1">
      <alignment horizontal="center"/>
    </xf>
    <xf numFmtId="0" fontId="6" fillId="0" borderId="20" xfId="0" applyFont="1" applyBorder="1" applyAlignment="1">
      <alignment/>
    </xf>
    <xf numFmtId="0" fontId="6" fillId="0" borderId="17" xfId="0" applyFont="1" applyBorder="1" applyAlignment="1">
      <alignment/>
    </xf>
    <xf numFmtId="0" fontId="10" fillId="0" borderId="0" xfId="0" applyFont="1" applyAlignment="1">
      <alignment horizontal="center" wrapText="1"/>
    </xf>
    <xf numFmtId="2" fontId="4" fillId="0" borderId="0" xfId="0" applyNumberFormat="1" applyFont="1" applyAlignment="1">
      <alignment horizontal="center" wrapText="1"/>
    </xf>
    <xf numFmtId="0" fontId="10" fillId="0" borderId="0" xfId="0" applyFont="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2"/>
  <sheetViews>
    <sheetView workbookViewId="0" topLeftCell="A1">
      <selection activeCell="A18" sqref="A18:F18"/>
    </sheetView>
  </sheetViews>
  <sheetFormatPr defaultColWidth="11.00390625" defaultRowHeight="12.75"/>
  <cols>
    <col min="1" max="1" width="22.375" style="0" customWidth="1"/>
    <col min="2" max="2" width="12.375" style="0" customWidth="1"/>
    <col min="3" max="3" width="11.125" style="0" customWidth="1"/>
    <col min="6" max="6" width="12.875" style="0" customWidth="1"/>
  </cols>
  <sheetData>
    <row r="1" spans="1:7" ht="36" customHeight="1">
      <c r="A1" s="29" t="s">
        <v>27</v>
      </c>
      <c r="B1" s="30"/>
      <c r="C1" s="30"/>
      <c r="D1" s="30"/>
      <c r="E1" s="30"/>
      <c r="F1" s="31"/>
      <c r="G1" s="1"/>
    </row>
    <row r="3" spans="1:2" ht="19.5" customHeight="1">
      <c r="A3" s="32" t="s">
        <v>21</v>
      </c>
      <c r="B3" s="33"/>
    </row>
    <row r="5" spans="1:6" ht="40.5" customHeight="1">
      <c r="A5" s="28" t="s">
        <v>29</v>
      </c>
      <c r="B5" s="28"/>
      <c r="C5" s="28"/>
      <c r="D5" s="28"/>
      <c r="E5" s="28"/>
      <c r="F5" s="28"/>
    </row>
    <row r="6" spans="1:6" ht="12.75">
      <c r="A6" s="2"/>
      <c r="B6" s="2"/>
      <c r="C6" s="2"/>
      <c r="D6" s="2"/>
      <c r="E6" s="2"/>
      <c r="F6" s="2"/>
    </row>
    <row r="9" spans="1:2" ht="19.5" customHeight="1">
      <c r="A9" s="32" t="s">
        <v>22</v>
      </c>
      <c r="B9" s="33"/>
    </row>
    <row r="10" ht="18" customHeight="1">
      <c r="A10" s="3" t="s">
        <v>23</v>
      </c>
    </row>
    <row r="11" spans="1:6" ht="21" customHeight="1">
      <c r="A11" s="28" t="s">
        <v>30</v>
      </c>
      <c r="B11" s="28"/>
      <c r="C11" s="28"/>
      <c r="D11" s="28"/>
      <c r="E11" s="28"/>
      <c r="F11" s="28"/>
    </row>
    <row r="12" spans="1:6" ht="16.5" customHeight="1">
      <c r="A12" s="4" t="s">
        <v>24</v>
      </c>
      <c r="B12" s="2"/>
      <c r="C12" s="2"/>
      <c r="D12" s="2"/>
      <c r="E12" s="2"/>
      <c r="F12" s="2"/>
    </row>
    <row r="13" spans="1:6" ht="16.5" customHeight="1">
      <c r="A13" s="28" t="s">
        <v>31</v>
      </c>
      <c r="B13" s="28"/>
      <c r="C13" s="28"/>
      <c r="D13" s="28"/>
      <c r="E13" s="28"/>
      <c r="F13" s="28"/>
    </row>
    <row r="14" spans="1:6" ht="15.75" customHeight="1">
      <c r="A14" s="4" t="s">
        <v>32</v>
      </c>
      <c r="B14" s="2"/>
      <c r="C14" s="2"/>
      <c r="D14" s="2"/>
      <c r="E14" s="2"/>
      <c r="F14" s="2"/>
    </row>
    <row r="15" spans="1:6" ht="34.5" customHeight="1">
      <c r="A15" s="28" t="s">
        <v>33</v>
      </c>
      <c r="B15" s="28"/>
      <c r="C15" s="28"/>
      <c r="D15" s="28"/>
      <c r="E15" s="28"/>
      <c r="F15" s="28"/>
    </row>
    <row r="16" spans="1:6" ht="12.75">
      <c r="A16" s="4" t="s">
        <v>25</v>
      </c>
      <c r="B16" s="2"/>
      <c r="C16" s="2"/>
      <c r="D16" s="2"/>
      <c r="E16" s="2"/>
      <c r="F16" s="2"/>
    </row>
    <row r="17" spans="1:6" ht="54.75" customHeight="1">
      <c r="A17" s="28" t="s">
        <v>34</v>
      </c>
      <c r="B17" s="28"/>
      <c r="C17" s="28"/>
      <c r="D17" s="28"/>
      <c r="E17" s="28"/>
      <c r="F17" s="28"/>
    </row>
    <row r="18" spans="1:6" ht="36.75" customHeight="1">
      <c r="A18" s="28" t="s">
        <v>28</v>
      </c>
      <c r="B18" s="28"/>
      <c r="C18" s="28"/>
      <c r="D18" s="28"/>
      <c r="E18" s="28"/>
      <c r="F18" s="28"/>
    </row>
    <row r="21" spans="1:2" ht="15.75">
      <c r="A21" s="32" t="s">
        <v>26</v>
      </c>
      <c r="B21" s="33"/>
    </row>
    <row r="22" spans="1:6" ht="91.5" customHeight="1">
      <c r="A22" s="28" t="s">
        <v>0</v>
      </c>
      <c r="B22" s="28"/>
      <c r="C22" s="28"/>
      <c r="D22" s="28"/>
      <c r="E22" s="28"/>
      <c r="F22" s="28"/>
    </row>
  </sheetData>
  <sheetProtection/>
  <mergeCells count="11">
    <mergeCell ref="A1:F1"/>
    <mergeCell ref="A3:B3"/>
    <mergeCell ref="A5:F5"/>
    <mergeCell ref="A9:B9"/>
    <mergeCell ref="A21:B21"/>
    <mergeCell ref="A22:F22"/>
    <mergeCell ref="A15:F15"/>
    <mergeCell ref="A11:F11"/>
    <mergeCell ref="A13:F13"/>
    <mergeCell ref="A17:F17"/>
    <mergeCell ref="A18:F18"/>
  </mergeCell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G19"/>
  <sheetViews>
    <sheetView tabSelected="1" workbookViewId="0" topLeftCell="A1">
      <selection activeCell="B16" sqref="B16"/>
    </sheetView>
  </sheetViews>
  <sheetFormatPr defaultColWidth="11.00390625" defaultRowHeight="12.75"/>
  <cols>
    <col min="1" max="1" width="25.75390625" style="0" customWidth="1"/>
    <col min="2" max="2" width="9.75390625" style="0" customWidth="1"/>
    <col min="3" max="3" width="18.125" style="0" customWidth="1"/>
  </cols>
  <sheetData>
    <row r="1" spans="1:7" ht="18">
      <c r="A1" s="35" t="s">
        <v>36</v>
      </c>
      <c r="B1" s="36"/>
      <c r="C1" s="36"/>
      <c r="D1" s="36"/>
      <c r="E1" s="36"/>
      <c r="F1" s="37"/>
      <c r="G1" s="1"/>
    </row>
    <row r="3" spans="1:6" ht="52.5" customHeight="1">
      <c r="A3" s="34" t="s">
        <v>37</v>
      </c>
      <c r="B3" s="34"/>
      <c r="C3" s="34"/>
      <c r="D3" s="34"/>
      <c r="E3" s="34"/>
      <c r="F3" s="34"/>
    </row>
    <row r="4" spans="1:3" ht="15.75">
      <c r="A4" s="38" t="s">
        <v>42</v>
      </c>
      <c r="B4" s="39"/>
      <c r="C4" s="7"/>
    </row>
    <row r="5" spans="1:2" ht="12.75">
      <c r="A5" s="9" t="s">
        <v>38</v>
      </c>
      <c r="B5" s="10">
        <f>COUNT('Data Summary'!3:3)</f>
        <v>3</v>
      </c>
    </row>
    <row r="6" spans="1:2" ht="12.75">
      <c r="A6" s="11" t="s">
        <v>39</v>
      </c>
      <c r="B6" s="12">
        <f>SUM('Data Summary'!3:3)</f>
        <v>10</v>
      </c>
    </row>
    <row r="7" spans="1:2" ht="12.75">
      <c r="A7" s="11" t="s">
        <v>40</v>
      </c>
      <c r="B7" s="12">
        <f>B5-1</f>
        <v>2</v>
      </c>
    </row>
    <row r="8" spans="1:2" ht="12.75">
      <c r="A8" s="17" t="s">
        <v>1</v>
      </c>
      <c r="B8" s="12">
        <f>B6-B5</f>
        <v>7</v>
      </c>
    </row>
    <row r="9" spans="1:2" ht="12.75">
      <c r="A9" s="17" t="s">
        <v>3</v>
      </c>
      <c r="B9" s="12">
        <f>IF(B6&gt;0,SUM('Data Summary'!7:7)/B6,"")</f>
        <v>8.5</v>
      </c>
    </row>
    <row r="10" spans="1:2" ht="12.75">
      <c r="A10" s="17" t="s">
        <v>7</v>
      </c>
      <c r="B10" s="12">
        <f>IF(B7&gt;0,SUM('Data Summary'!8:8)/B7,"")</f>
        <v>0.5166666666666674</v>
      </c>
    </row>
    <row r="11" spans="1:2" ht="12.75">
      <c r="A11" s="17" t="s">
        <v>8</v>
      </c>
      <c r="B11" s="12">
        <f>IF(B6&gt;0,SUM('Data Summary'!9:9)/B8,0)</f>
        <v>0.49523809523809526</v>
      </c>
    </row>
    <row r="12" spans="1:2" ht="12.75">
      <c r="A12" s="17" t="s">
        <v>43</v>
      </c>
      <c r="B12" s="12">
        <f>B10+B11</f>
        <v>1.0119047619047628</v>
      </c>
    </row>
    <row r="13" spans="1:2" ht="12.75">
      <c r="A13" s="17" t="s">
        <v>45</v>
      </c>
      <c r="B13" s="12">
        <f>SUM('Data Summary'!8:8)</f>
        <v>1.0333333333333348</v>
      </c>
    </row>
    <row r="14" spans="1:2" ht="12.75">
      <c r="A14" s="17" t="s">
        <v>44</v>
      </c>
      <c r="B14" s="12">
        <f>SUM('Data Summary'!9:9)</f>
        <v>3.466666666666667</v>
      </c>
    </row>
    <row r="15" spans="1:2" ht="12.75">
      <c r="A15" s="17" t="s">
        <v>46</v>
      </c>
      <c r="B15" s="12">
        <f>B13+B14</f>
        <v>4.500000000000002</v>
      </c>
    </row>
    <row r="16" spans="1:2" ht="12.75">
      <c r="A16" s="17" t="s">
        <v>2</v>
      </c>
      <c r="B16" s="12">
        <f>IF(B11&gt;0,B10/B11,0)</f>
        <v>1.0432692307692322</v>
      </c>
    </row>
    <row r="17" spans="1:2" ht="12.75">
      <c r="A17" s="23" t="s">
        <v>13</v>
      </c>
      <c r="B17" s="24">
        <f>FDIST(B16,B7,B8)</f>
        <v>0.4012809082734029</v>
      </c>
    </row>
    <row r="18" spans="3:6" ht="13.5" customHeight="1">
      <c r="C18" s="8"/>
      <c r="D18" s="8"/>
      <c r="E18" s="8"/>
      <c r="F18" s="8"/>
    </row>
    <row r="19" spans="1:6" ht="33" customHeight="1">
      <c r="A19" s="34" t="s">
        <v>9</v>
      </c>
      <c r="B19" s="34"/>
      <c r="C19" s="34"/>
      <c r="D19" s="34"/>
      <c r="E19" s="34"/>
      <c r="F19" s="34"/>
    </row>
    <row r="20" ht="33" customHeight="1"/>
    <row r="22" ht="15.75" customHeight="1"/>
    <row r="23" ht="18.75" customHeight="1"/>
    <row r="24" ht="15.75" customHeight="1"/>
    <row r="25" ht="18.75" customHeight="1"/>
    <row r="26" ht="15.75" customHeight="1"/>
    <row r="27" ht="15.75" customHeight="1"/>
    <row r="29" ht="54" customHeight="1"/>
    <row r="30" ht="15.75" customHeight="1"/>
    <row r="31" ht="16.5" customHeight="1"/>
    <row r="32" ht="15.75" customHeight="1"/>
    <row r="33" ht="30.75" customHeight="1"/>
    <row r="35" ht="34.5" customHeight="1"/>
    <row r="36" ht="12.75" customHeight="1"/>
    <row r="37" ht="33.75" customHeight="1"/>
    <row r="39" ht="15.75" customHeight="1"/>
    <row r="40" ht="48" customHeight="1"/>
    <row r="41" ht="15" customHeight="1"/>
    <row r="43" ht="15" customHeight="1"/>
    <row r="45" ht="15" customHeight="1"/>
    <row r="48" ht="15" customHeight="1"/>
  </sheetData>
  <sheetProtection/>
  <mergeCells count="4">
    <mergeCell ref="A19:F19"/>
    <mergeCell ref="A1:F1"/>
    <mergeCell ref="A3:F3"/>
    <mergeCell ref="A4:B4"/>
  </mergeCell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F18"/>
  <sheetViews>
    <sheetView workbookViewId="0" topLeftCell="A1">
      <selection activeCell="B22" sqref="B22"/>
    </sheetView>
  </sheetViews>
  <sheetFormatPr defaultColWidth="11.00390625" defaultRowHeight="12.75"/>
  <cols>
    <col min="1" max="1" width="19.625" style="0" customWidth="1"/>
    <col min="2" max="2" width="11.75390625" style="6" customWidth="1"/>
    <col min="3" max="3" width="12.00390625" style="0" bestFit="1" customWidth="1"/>
  </cols>
  <sheetData>
    <row r="1" spans="1:9" ht="18">
      <c r="A1" s="41" t="s">
        <v>19</v>
      </c>
      <c r="B1" s="41"/>
      <c r="C1" s="41"/>
      <c r="D1" s="41"/>
      <c r="E1" s="41"/>
      <c r="F1" s="41"/>
      <c r="G1" s="41"/>
      <c r="H1" s="41"/>
      <c r="I1" s="41"/>
    </row>
    <row r="2" spans="1:32" s="26" customFormat="1" ht="33.75" customHeight="1">
      <c r="A2" s="25"/>
      <c r="B2" s="27" t="str">
        <f>IF(ISBLANK(Data!B1),"",Data!B1)</f>
        <v>Data Set One</v>
      </c>
      <c r="C2" s="27" t="str">
        <f>IF(ISBLANK(Data!C1),"",Data!C1)</f>
        <v>Data Set Two</v>
      </c>
      <c r="D2" s="27" t="str">
        <f>IF(ISBLANK(Data!D1),"",Data!D1)</f>
        <v>Data Set 3</v>
      </c>
      <c r="E2" s="27">
        <f>IF(ISBLANK(Data!E1),"",Data!E1)</f>
      </c>
      <c r="F2" s="27">
        <f>IF(ISBLANK(Data!F1),"",Data!F1)</f>
      </c>
      <c r="G2" s="27">
        <f>IF(ISBLANK(Data!G1),"",Data!G1)</f>
      </c>
      <c r="H2" s="27">
        <f>IF(ISBLANK(Data!H1),"",Data!H1)</f>
      </c>
      <c r="I2" s="27">
        <f>IF(ISBLANK(Data!I1),"",Data!I1)</f>
      </c>
      <c r="J2" s="27">
        <f>IF(ISBLANK(Data!J1),"",Data!J1)</f>
      </c>
      <c r="K2" s="27">
        <f>IF(ISBLANK(Data!K1),"",Data!K1)</f>
      </c>
      <c r="L2" s="27">
        <f>IF(ISBLANK(Data!L1),"",Data!L1)</f>
      </c>
      <c r="M2" s="27">
        <f>IF(ISBLANK(Data!M1),"",Data!M1)</f>
      </c>
      <c r="N2" s="27">
        <f>IF(ISBLANK(Data!N1),"",Data!N1)</f>
      </c>
      <c r="O2" s="27">
        <f>IF(ISBLANK(Data!O1),"",Data!O1)</f>
      </c>
      <c r="P2" s="27">
        <f>IF(ISBLANK(Data!P1),"",Data!P1)</f>
      </c>
      <c r="Q2" s="27">
        <f>IF(ISBLANK(Data!Q1),"",Data!Q1)</f>
      </c>
      <c r="R2" s="27">
        <f>IF(ISBLANK(Data!R1),"",Data!R1)</f>
      </c>
      <c r="S2" s="27">
        <f>IF(ISBLANK(Data!S1),"",Data!S1)</f>
      </c>
      <c r="T2" s="27">
        <f>IF(ISBLANK(Data!T1),"",Data!T1)</f>
      </c>
      <c r="U2" s="27">
        <f>IF(ISBLANK(Data!U1),"",Data!U1)</f>
      </c>
      <c r="V2" s="27">
        <f>IF(ISBLANK(Data!V1),"",Data!V1)</f>
      </c>
      <c r="W2" s="27">
        <f>IF(ISBLANK(Data!W1),"",Data!W1)</f>
      </c>
      <c r="X2" s="27">
        <f>IF(ISBLANK(Data!X1),"",Data!X1)</f>
      </c>
      <c r="Y2" s="27">
        <f>IF(ISBLANK(Data!Y1),"",Data!Y1)</f>
      </c>
      <c r="Z2" s="27">
        <f>IF(ISBLANK(Data!Z1),"",Data!Z1)</f>
      </c>
      <c r="AA2" s="27">
        <f>IF(ISBLANK(Data!AA1),"",Data!AA1)</f>
      </c>
      <c r="AB2" s="27">
        <f>IF(ISBLANK(Data!AB1),"",Data!AB1)</f>
      </c>
      <c r="AC2" s="27">
        <f>IF(ISBLANK(Data!AC1),"",Data!AC1)</f>
      </c>
      <c r="AD2" s="27">
        <f>IF(ISBLANK(Data!AD1),"",Data!AD1)</f>
      </c>
      <c r="AE2" s="27">
        <f>IF(ISBLANK(Data!AE1),"",Data!AE1)</f>
      </c>
      <c r="AF2" s="27">
        <f>IF(ISBLANK(Data!AF1),"",Data!AF1)</f>
      </c>
    </row>
    <row r="3" spans="1:32" ht="12.75">
      <c r="A3" s="20" t="s">
        <v>16</v>
      </c>
      <c r="B3" s="6">
        <f>COUNT(Data!B:B)</f>
        <v>2</v>
      </c>
      <c r="C3" s="6">
        <f>COUNT(Data!C:C)</f>
        <v>3</v>
      </c>
      <c r="D3" s="6">
        <f>COUNT(Data!D:D)</f>
        <v>5</v>
      </c>
      <c r="E3" s="6">
        <f>IF(COUNT(Data!E:E)&gt;0,COUNT(Data!E:E),"")</f>
      </c>
      <c r="F3" s="6">
        <f>IF(COUNT(Data!F:F)&gt;0,COUNT(Data!F:F),"")</f>
      </c>
      <c r="G3" s="6">
        <f>IF(COUNT(Data!G:G)&gt;0,COUNT(Data!G:G),"")</f>
      </c>
      <c r="H3" s="6">
        <f>IF(COUNT(Data!H:H)&gt;0,COUNT(Data!H:H),"")</f>
      </c>
      <c r="I3" s="6">
        <f>IF(COUNT(Data!I:I)&gt;0,COUNT(Data!I:I),"")</f>
      </c>
      <c r="J3" s="6">
        <f>IF(COUNT(Data!J:J)&gt;0,COUNT(Data!J:J),"")</f>
      </c>
      <c r="K3" s="6">
        <f>IF(COUNT(Data!K:K)&gt;0,COUNT(Data!K:K),"")</f>
      </c>
      <c r="L3" s="6">
        <f>IF(COUNT(Data!L:L)&gt;0,COUNT(Data!L:L),"")</f>
      </c>
      <c r="M3" s="6">
        <f>IF(COUNT(Data!M:M)&gt;0,COUNT(Data!M:M),"")</f>
      </c>
      <c r="N3" s="6">
        <f>IF(COUNT(Data!N:N)&gt;0,COUNT(Data!N:N),"")</f>
      </c>
      <c r="O3" s="6">
        <f>IF(COUNT(Data!O:O)&gt;0,COUNT(Data!O:O),"")</f>
      </c>
      <c r="P3" s="6">
        <f>IF(COUNT(Data!P:P)&gt;0,COUNT(Data!P:P),"")</f>
      </c>
      <c r="Q3" s="6">
        <f>IF(COUNT(Data!Q:Q)&gt;0,COUNT(Data!Q:Q),"")</f>
      </c>
      <c r="R3" s="6">
        <f>IF(COUNT(Data!R:R)&gt;0,COUNT(Data!R:R),"")</f>
      </c>
      <c r="S3" s="6">
        <f>IF(COUNT(Data!S:S)&gt;0,COUNT(Data!S:S),"")</f>
      </c>
      <c r="T3" s="6">
        <f>IF(COUNT(Data!T:T)&gt;0,COUNT(Data!T:T),"")</f>
      </c>
      <c r="U3" s="6">
        <f>IF(COUNT(Data!U:U)&gt;0,COUNT(Data!U:U),"")</f>
      </c>
      <c r="V3" s="6">
        <f>IF(COUNT(Data!V:V)&gt;0,COUNT(Data!V:V),"")</f>
      </c>
      <c r="W3" s="6">
        <f>IF(COUNT(Data!W:W)&gt;0,COUNT(Data!W:W),"")</f>
      </c>
      <c r="X3" s="6">
        <f>IF(COUNT(Data!X:X)&gt;0,COUNT(Data!X:X),"")</f>
      </c>
      <c r="Y3" s="6">
        <f>IF(COUNT(Data!Y:Y)&gt;0,COUNT(Data!Y:Y),"")</f>
      </c>
      <c r="Z3" s="6">
        <f>IF(COUNT(Data!Z:Z)&gt;0,COUNT(Data!Z:Z),"")</f>
      </c>
      <c r="AA3" s="6">
        <f>IF(COUNT(Data!AA:AA)&gt;0,COUNT(Data!AA:AA),"")</f>
      </c>
      <c r="AB3" s="6">
        <f>IF(COUNT(Data!AB:AB)&gt;0,COUNT(Data!AB:AB),"")</f>
      </c>
      <c r="AC3" s="6">
        <f>IF(COUNT(Data!AC:AC)&gt;0,COUNT(Data!AC:AC),"")</f>
      </c>
      <c r="AD3" s="6">
        <f>IF(COUNT(Data!AD:AD)&gt;0,COUNT(Data!AD:AD),"")</f>
      </c>
      <c r="AE3" s="6">
        <f>IF(COUNT(Data!AE:AE)&gt;0,COUNT(Data!AE:AE),"")</f>
      </c>
      <c r="AF3" s="6">
        <f>IF(COUNT(Data!AF:AF)&gt;0,COUNT(Data!AF:AF),"")</f>
      </c>
    </row>
    <row r="4" spans="1:32" ht="12.75">
      <c r="A4" s="21" t="s">
        <v>17</v>
      </c>
      <c r="B4" s="6">
        <f>IF(COUNT(Data!B:B)&gt;0,AVERAGE(Data!B:B),"")</f>
        <v>9</v>
      </c>
      <c r="C4" s="6">
        <f>IF(COUNT(Data!C:C)&gt;0,AVERAGE(Data!C:C),"")</f>
        <v>8.666666666666666</v>
      </c>
      <c r="D4" s="6">
        <f>IF(COUNT(Data!D:D)&gt;0,AVERAGE(Data!D:D),"")</f>
        <v>8.2</v>
      </c>
      <c r="E4" s="6">
        <f>IF(COUNT(Data!E:E)&gt;0,AVERAGE(Data!E:E),"")</f>
      </c>
      <c r="F4" s="6">
        <f>IF(COUNT(Data!F:F)&gt;0,AVERAGE(Data!F:F),"")</f>
      </c>
      <c r="G4" s="6">
        <f>IF(COUNT(Data!G:G)&gt;0,AVERAGE(Data!G:G),"")</f>
      </c>
      <c r="H4" s="6">
        <f>IF(COUNT(Data!H:H)&gt;0,AVERAGE(Data!H:H),"")</f>
      </c>
      <c r="I4" s="6">
        <f>IF(COUNT(Data!I:I)&gt;0,AVERAGE(Data!I:I),"")</f>
      </c>
      <c r="J4" s="6">
        <f>IF(COUNT(Data!J:J)&gt;0,AVERAGE(Data!J:J),"")</f>
      </c>
      <c r="K4" s="6">
        <f>IF(COUNT(Data!K:K)&gt;0,AVERAGE(Data!K:K),"")</f>
      </c>
      <c r="L4" s="6">
        <f>IF(COUNT(Data!L:L)&gt;0,AVERAGE(Data!L:L),"")</f>
      </c>
      <c r="M4" s="6">
        <f>IF(COUNT(Data!M:M)&gt;0,AVERAGE(Data!M:M),"")</f>
      </c>
      <c r="N4" s="6">
        <f>IF(COUNT(Data!N:N)&gt;0,AVERAGE(Data!N:N),"")</f>
      </c>
      <c r="O4" s="6">
        <f>IF(COUNT(Data!O:O)&gt;0,AVERAGE(Data!O:O),"")</f>
      </c>
      <c r="P4" s="6">
        <f>IF(COUNT(Data!P:P)&gt;0,AVERAGE(Data!P:P),"")</f>
      </c>
      <c r="Q4" s="6">
        <f>IF(COUNT(Data!Q:Q)&gt;0,AVERAGE(Data!Q:Q),"")</f>
      </c>
      <c r="R4" s="6">
        <f>IF(COUNT(Data!R:R)&gt;0,AVERAGE(Data!R:R),"")</f>
      </c>
      <c r="S4" s="6">
        <f>IF(COUNT(Data!S:S)&gt;0,AVERAGE(Data!S:S),"")</f>
      </c>
      <c r="T4" s="6">
        <f>IF(COUNT(Data!T:T)&gt;0,AVERAGE(Data!T:T),"")</f>
      </c>
      <c r="U4" s="6">
        <f>IF(COUNT(Data!U:U)&gt;0,AVERAGE(Data!U:U),"")</f>
      </c>
      <c r="V4" s="6">
        <f>IF(COUNT(Data!V:V)&gt;0,AVERAGE(Data!V:V),"")</f>
      </c>
      <c r="W4" s="6">
        <f>IF(COUNT(Data!W:W)&gt;0,AVERAGE(Data!W:W),"")</f>
      </c>
      <c r="X4" s="6">
        <f>IF(COUNT(Data!X:X)&gt;0,AVERAGE(Data!X:X),"")</f>
      </c>
      <c r="Y4" s="6">
        <f>IF(COUNT(Data!Y:Y)&gt;0,AVERAGE(Data!Y:Y),"")</f>
      </c>
      <c r="Z4" s="6">
        <f>IF(COUNT(Data!Z:Z)&gt;0,AVERAGE(Data!Z:Z),"")</f>
      </c>
      <c r="AA4" s="6">
        <f>IF(COUNT(Data!AA:AA)&gt;0,AVERAGE(Data!AA:AA),"")</f>
      </c>
      <c r="AB4" s="6">
        <f>IF(COUNT(Data!AB:AB)&gt;0,AVERAGE(Data!AB:AB),"")</f>
      </c>
      <c r="AC4" s="6">
        <f>IF(COUNT(Data!AC:AC)&gt;0,AVERAGE(Data!AC:AC),"")</f>
      </c>
      <c r="AD4" s="6">
        <f>IF(COUNT(Data!AD:AD)&gt;0,AVERAGE(Data!AD:AD),"")</f>
      </c>
      <c r="AE4" s="6">
        <f>IF(COUNT(Data!AE:AE)&gt;0,AVERAGE(Data!AE:AE),"")</f>
      </c>
      <c r="AF4" s="6">
        <f>IF(COUNT(Data!AF:AF)&gt;0,AVERAGE(Data!AF:AF),"")</f>
      </c>
    </row>
    <row r="5" spans="1:32" s="16" customFormat="1" ht="12.75">
      <c r="A5" s="22" t="s">
        <v>18</v>
      </c>
      <c r="B5" s="15">
        <f>IF(COUNT(Data!B:B)&gt;1,STDEV(Data!B:B),"")</f>
        <v>0</v>
      </c>
      <c r="C5" s="15">
        <f>IF(COUNT(Data!C:C)&gt;1,STDEV(Data!C:C),"")</f>
        <v>0.5773502691896257</v>
      </c>
      <c r="D5" s="15">
        <f>IF(COUNT(Data!D:D)&gt;1,STDEV(Data!D:D),"")</f>
        <v>0.8366600265340756</v>
      </c>
      <c r="E5" s="15">
        <f>IF(COUNT(Data!E:E)&gt;1,STDEV(Data!E:E),"")</f>
      </c>
      <c r="F5" s="15">
        <f>IF(COUNT(Data!F:F)&gt;1,STDEV(Data!F:F),"")</f>
      </c>
      <c r="G5" s="15">
        <f>IF(COUNT(Data!G:G)&gt;1,STDEV(Data!G:G),"")</f>
      </c>
      <c r="H5" s="15">
        <f>IF(COUNT(Data!H:H)&gt;1,STDEV(Data!H:H),"")</f>
      </c>
      <c r="I5" s="15">
        <f>IF(COUNT(Data!I:I)&gt;1,STDEV(Data!I:I),"")</f>
      </c>
      <c r="J5" s="15">
        <f>IF(COUNT(Data!J:J)&gt;1,STDEV(Data!J:J),"")</f>
      </c>
      <c r="K5" s="15">
        <f>IF(COUNT(Data!K:K)&gt;1,STDEV(Data!K:K),"")</f>
      </c>
      <c r="L5" s="15">
        <f>IF(COUNT(Data!L:L)&gt;1,STDEV(Data!L:L),"")</f>
      </c>
      <c r="M5" s="15">
        <f>IF(COUNT(Data!M:M)&gt;1,STDEV(Data!M:M),"")</f>
      </c>
      <c r="N5" s="15">
        <f>IF(COUNT(Data!N:N)&gt;1,STDEV(Data!N:N),"")</f>
      </c>
      <c r="O5" s="15">
        <f>IF(COUNT(Data!O:O)&gt;1,STDEV(Data!O:O),"")</f>
      </c>
      <c r="P5" s="15">
        <f>IF(COUNT(Data!P:P)&gt;1,STDEV(Data!P:P),"")</f>
      </c>
      <c r="Q5" s="15">
        <f>IF(COUNT(Data!Q:Q)&gt;1,STDEV(Data!Q:Q),"")</f>
      </c>
      <c r="R5" s="15">
        <f>IF(COUNT(Data!R:R)&gt;1,STDEV(Data!R:R),"")</f>
      </c>
      <c r="S5" s="15">
        <f>IF(COUNT(Data!S:S)&gt;1,STDEV(Data!S:S),"")</f>
      </c>
      <c r="T5" s="15">
        <f>IF(COUNT(Data!T:T)&gt;1,STDEV(Data!T:T),"")</f>
      </c>
      <c r="U5" s="15">
        <f>IF(COUNT(Data!U:U)&gt;1,STDEV(Data!U:U),"")</f>
      </c>
      <c r="V5" s="15">
        <f>IF(COUNT(Data!V:V)&gt;1,STDEV(Data!V:V),"")</f>
      </c>
      <c r="W5" s="15">
        <f>IF(COUNT(Data!W:W)&gt;1,STDEV(Data!W:W),"")</f>
      </c>
      <c r="X5" s="15">
        <f>IF(COUNT(Data!X:X)&gt;1,STDEV(Data!X:X),"")</f>
      </c>
      <c r="Y5" s="15">
        <f>IF(COUNT(Data!Y:Y)&gt;1,STDEV(Data!Y:Y),"")</f>
      </c>
      <c r="Z5" s="15">
        <f>IF(COUNT(Data!Z:Z)&gt;1,STDEV(Data!Z:Z),"")</f>
      </c>
      <c r="AA5" s="15">
        <f>IF(COUNT(Data!AA:AA)&gt;1,STDEV(Data!AA:AA),"")</f>
      </c>
      <c r="AB5" s="15">
        <f>IF(COUNT(Data!AB:AB)&gt;1,STDEV(Data!AB:AB),"")</f>
      </c>
      <c r="AC5" s="15">
        <f>IF(COUNT(Data!AC:AC)&gt;1,STDEV(Data!AC:AC),"")</f>
      </c>
      <c r="AD5" s="15">
        <f>IF(COUNT(Data!AD:AD)&gt;1,STDEV(Data!AD:AD),"")</f>
      </c>
      <c r="AE5" s="15">
        <f>IF(COUNT(Data!AE:AE)&gt;1,STDEV(Data!AE:AE),"")</f>
      </c>
      <c r="AF5" s="15">
        <f>IF(COUNT(Data!AF:AF)&gt;1,STDEV(Data!AF:AF),"")</f>
      </c>
    </row>
    <row r="6" spans="1:32" ht="12.75">
      <c r="A6" s="21"/>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12.75">
      <c r="A7" s="21" t="s">
        <v>4</v>
      </c>
      <c r="B7" s="6">
        <f>IF(ISNUMBER(B4),B3*B4,"")</f>
        <v>18</v>
      </c>
      <c r="C7" s="6">
        <f>IF(ISNUMBER(C4),C3*C4,"")</f>
        <v>26</v>
      </c>
      <c r="D7" s="6">
        <f>IF(ISNUMBER(D4),D3*D4,"")</f>
        <v>41</v>
      </c>
      <c r="E7" s="6">
        <f>IF(ISNUMBER(E4),E3*E4,"")</f>
      </c>
      <c r="F7" s="6">
        <f>IF(ISNUMBER(F4),F3*F4,"")</f>
      </c>
      <c r="G7" s="6">
        <f aca="true" t="shared" si="0" ref="G7:AF7">IF(ISNUMBER(G4),G3*G4,"")</f>
      </c>
      <c r="H7" s="6">
        <f t="shared" si="0"/>
      </c>
      <c r="I7" s="6">
        <f t="shared" si="0"/>
      </c>
      <c r="J7" s="6">
        <f t="shared" si="0"/>
      </c>
      <c r="K7" s="6">
        <f t="shared" si="0"/>
      </c>
      <c r="L7" s="6">
        <f t="shared" si="0"/>
      </c>
      <c r="M7" s="6">
        <f t="shared" si="0"/>
      </c>
      <c r="N7" s="6">
        <f t="shared" si="0"/>
      </c>
      <c r="O7" s="6">
        <f t="shared" si="0"/>
      </c>
      <c r="P7" s="6">
        <f t="shared" si="0"/>
      </c>
      <c r="Q7" s="6">
        <f t="shared" si="0"/>
      </c>
      <c r="R7" s="6">
        <f t="shared" si="0"/>
      </c>
      <c r="S7" s="6">
        <f t="shared" si="0"/>
      </c>
      <c r="T7" s="6">
        <f t="shared" si="0"/>
      </c>
      <c r="U7" s="6">
        <f t="shared" si="0"/>
      </c>
      <c r="V7" s="6">
        <f t="shared" si="0"/>
      </c>
      <c r="W7" s="6">
        <f t="shared" si="0"/>
      </c>
      <c r="X7" s="6">
        <f t="shared" si="0"/>
      </c>
      <c r="Y7" s="6">
        <f t="shared" si="0"/>
      </c>
      <c r="Z7" s="6">
        <f t="shared" si="0"/>
      </c>
      <c r="AA7" s="6">
        <f t="shared" si="0"/>
      </c>
      <c r="AB7" s="6">
        <f t="shared" si="0"/>
      </c>
      <c r="AC7" s="6">
        <f t="shared" si="0"/>
      </c>
      <c r="AD7" s="6">
        <f t="shared" si="0"/>
      </c>
      <c r="AE7" s="6">
        <f t="shared" si="0"/>
      </c>
      <c r="AF7" s="6">
        <f t="shared" si="0"/>
      </c>
    </row>
    <row r="8" spans="1:32" ht="12.75">
      <c r="A8" s="21" t="s">
        <v>5</v>
      </c>
      <c r="B8" s="6">
        <f>IF(ISNUMBER(B4),B3*(B4-Calc!$B$9)^2,"")</f>
        <v>0.5</v>
      </c>
      <c r="C8" s="6">
        <f>IF(ISNUMBER(C4),C3*(C4-Calc!$B$9)^2,"")</f>
        <v>0.08333333333333275</v>
      </c>
      <c r="D8" s="6">
        <f>IF(ISNUMBER(D4),D3*(D4-Calc!$B$9)^2,"")</f>
        <v>0.4500000000000021</v>
      </c>
      <c r="E8" s="6">
        <f>IF(ISNUMBER(E4),E3*(E4-Calc!$B$9)^2,"")</f>
      </c>
      <c r="F8" s="6">
        <f>IF(ISNUMBER(F4),F3*(F4-Calc!$B$9)^2,"")</f>
      </c>
      <c r="G8" s="6">
        <f>IF(ISNUMBER(G4),G3*(G4-Calc!$B$9)^2,"")</f>
      </c>
      <c r="H8" s="6">
        <f>IF(ISNUMBER(H4),H3*(H4-Calc!$B$9)^2,"")</f>
      </c>
      <c r="I8" s="6">
        <f>IF(ISNUMBER(I4),I3*(I4-Calc!$B$9)^2,"")</f>
      </c>
      <c r="J8" s="6">
        <f>IF(ISNUMBER(J4),J3*(J4-Calc!$B$9)^2,"")</f>
      </c>
      <c r="K8" s="6">
        <f>IF(ISNUMBER(K4),K3*(K4-Calc!$B$9)^2,"")</f>
      </c>
      <c r="L8" s="6">
        <f>IF(ISNUMBER(L4),L3*(L4-Calc!$B$9)^2,"")</f>
      </c>
      <c r="M8" s="6">
        <f>IF(ISNUMBER(M4),M3*(M4-Calc!$B$9)^2,"")</f>
      </c>
      <c r="N8" s="6">
        <f>IF(ISNUMBER(N4),N3*(N4-Calc!$B$9)^2,"")</f>
      </c>
      <c r="O8" s="6">
        <f>IF(ISNUMBER(O4),O3*(O4-Calc!$B$9)^2,"")</f>
      </c>
      <c r="P8" s="6">
        <f>IF(ISNUMBER(P4),P3*(P4-Calc!$B$9)^2,"")</f>
      </c>
      <c r="Q8" s="6">
        <f>IF(ISNUMBER(Q4),Q3*(Q4-Calc!$B$9)^2,"")</f>
      </c>
      <c r="R8" s="6">
        <f>IF(ISNUMBER(R4),R3*(R4-Calc!$B$9)^2,"")</f>
      </c>
      <c r="S8" s="6">
        <f>IF(ISNUMBER(S4),S3*(S4-Calc!$B$9)^2,"")</f>
      </c>
      <c r="T8" s="6">
        <f>IF(ISNUMBER(T4),T3*(T4-Calc!$B$9)^2,"")</f>
      </c>
      <c r="U8" s="6">
        <f>IF(ISNUMBER(U4),U3*(U4-Calc!$B$9)^2,"")</f>
      </c>
      <c r="V8" s="6">
        <f>IF(ISNUMBER(V4),V3*(V4-Calc!$B$9)^2,"")</f>
      </c>
      <c r="W8" s="6">
        <f>IF(ISNUMBER(W4),W3*(W4-Calc!$B$9)^2,"")</f>
      </c>
      <c r="X8" s="6">
        <f>IF(ISNUMBER(X4),X3*(X4-Calc!$B$9)^2,"")</f>
      </c>
      <c r="Y8" s="6">
        <f>IF(ISNUMBER(Y4),Y3*(Y4-Calc!$B$9)^2,"")</f>
      </c>
      <c r="Z8" s="6">
        <f>IF(ISNUMBER(Z4),Z3*(Z4-Calc!$B$9)^2,"")</f>
      </c>
      <c r="AA8" s="6">
        <f>IF(ISNUMBER(AA4),AA3*(AA4-Calc!$B$9)^2,"")</f>
      </c>
      <c r="AB8" s="6">
        <f>IF(ISNUMBER(AB4),AB3*(AB4-Calc!$B$9)^2,"")</f>
      </c>
      <c r="AC8" s="6">
        <f>IF(ISNUMBER(AC4),AC3*(AC4-Calc!$B$9)^2,"")</f>
      </c>
      <c r="AD8" s="6">
        <f>IF(ISNUMBER(AD4),AD3*(AD4-Calc!$B$9)^2,"")</f>
      </c>
      <c r="AE8" s="6">
        <f>IF(ISNUMBER(AE4),AE3*(AE4-Calc!$B$9)^2,"")</f>
      </c>
      <c r="AF8" s="6">
        <f>IF(ISNUMBER(AF4),AF3*(AF4-Calc!$B$9)^2,"")</f>
      </c>
    </row>
    <row r="9" spans="1:32" ht="12.75">
      <c r="A9" s="21" t="s">
        <v>6</v>
      </c>
      <c r="B9" s="6">
        <f>IF(ISNUMBER(B5),(B3-1)*B5^2,"")</f>
        <v>0</v>
      </c>
      <c r="C9" s="6">
        <f>IF(ISNUMBER(C5),(C3-1)*C5^2,"")</f>
        <v>0.6666666666666666</v>
      </c>
      <c r="D9" s="6">
        <f>IF(ISNUMBER(D5),(D3-1)*D5^2,"")</f>
        <v>2.8000000000000003</v>
      </c>
      <c r="E9" s="6">
        <f>IF(ISNUMBER(E5),(E3-1)*E5^2,"")</f>
      </c>
      <c r="F9" s="6">
        <f>IF(ISNUMBER(F5),(F3-1)*F5^2,"")</f>
      </c>
      <c r="G9" s="6">
        <f aca="true" t="shared" si="1" ref="G9:AF9">IF(ISNUMBER(G5),(G3-1)*G5^2,"")</f>
      </c>
      <c r="H9" s="6">
        <f t="shared" si="1"/>
      </c>
      <c r="I9" s="6">
        <f t="shared" si="1"/>
      </c>
      <c r="J9" s="6">
        <f t="shared" si="1"/>
      </c>
      <c r="K9" s="6">
        <f t="shared" si="1"/>
      </c>
      <c r="L9" s="6">
        <f t="shared" si="1"/>
      </c>
      <c r="M9" s="6">
        <f t="shared" si="1"/>
      </c>
      <c r="N9" s="6">
        <f t="shared" si="1"/>
      </c>
      <c r="O9" s="6">
        <f t="shared" si="1"/>
      </c>
      <c r="P9" s="6">
        <f t="shared" si="1"/>
      </c>
      <c r="Q9" s="6">
        <f t="shared" si="1"/>
      </c>
      <c r="R9" s="6">
        <f t="shared" si="1"/>
      </c>
      <c r="S9" s="6">
        <f t="shared" si="1"/>
      </c>
      <c r="T9" s="6">
        <f t="shared" si="1"/>
      </c>
      <c r="U9" s="6">
        <f t="shared" si="1"/>
      </c>
      <c r="V9" s="6">
        <f t="shared" si="1"/>
      </c>
      <c r="W9" s="6">
        <f t="shared" si="1"/>
      </c>
      <c r="X9" s="6">
        <f t="shared" si="1"/>
      </c>
      <c r="Y9" s="6">
        <f t="shared" si="1"/>
      </c>
      <c r="Z9" s="6">
        <f t="shared" si="1"/>
      </c>
      <c r="AA9" s="6">
        <f t="shared" si="1"/>
      </c>
      <c r="AB9" s="6">
        <f t="shared" si="1"/>
      </c>
      <c r="AC9" s="6">
        <f t="shared" si="1"/>
      </c>
      <c r="AD9" s="6">
        <f t="shared" si="1"/>
      </c>
      <c r="AE9" s="6">
        <f t="shared" si="1"/>
      </c>
      <c r="AF9" s="6">
        <f t="shared" si="1"/>
      </c>
    </row>
    <row r="10" spans="1:32" ht="12.75">
      <c r="A10" s="21"/>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row>
    <row r="11" spans="1:32" s="14" customFormat="1" ht="12.75">
      <c r="A11" s="20" t="s">
        <v>20</v>
      </c>
      <c r="B11" s="13">
        <f>IF(COUNT(Data!B:B)&gt;0,MEDIAN(Data!B:B),"")</f>
        <v>9</v>
      </c>
      <c r="C11" s="13">
        <f>IF(COUNT(Data!C:C)&gt;0,MEDIAN(Data!C:C),"")</f>
        <v>9</v>
      </c>
      <c r="D11" s="13">
        <f>IF(COUNT(Data!D:D)&gt;0,MEDIAN(Data!D:D),"")</f>
        <v>8</v>
      </c>
      <c r="E11" s="13">
        <f>IF(COUNT(Data!E:E)&gt;0,MEDIAN(Data!E:E),"")</f>
      </c>
      <c r="F11" s="13">
        <f>IF(COUNT(Data!F:F)&gt;0,MEDIAN(Data!F:F),"")</f>
      </c>
      <c r="G11" s="13">
        <f>IF(COUNT(Data!G:G)&gt;0,MEDIAN(Data!G:G),"")</f>
      </c>
      <c r="H11" s="13">
        <f>IF(COUNT(Data!H:H)&gt;0,MEDIAN(Data!H:H),"")</f>
      </c>
      <c r="I11" s="13">
        <f>IF(COUNT(Data!I:I)&gt;0,MEDIAN(Data!I:I),"")</f>
      </c>
      <c r="J11" s="13">
        <f>IF(COUNT(Data!J:J)&gt;0,MEDIAN(Data!J:J),"")</f>
      </c>
      <c r="K11" s="13">
        <f>IF(COUNT(Data!K:K)&gt;0,MEDIAN(Data!K:K),"")</f>
      </c>
      <c r="L11" s="13">
        <f>IF(COUNT(Data!L:L)&gt;0,MEDIAN(Data!L:L),"")</f>
      </c>
      <c r="M11" s="13">
        <f>IF(COUNT(Data!M:M)&gt;0,MEDIAN(Data!M:M),"")</f>
      </c>
      <c r="N11" s="13">
        <f>IF(COUNT(Data!N:N)&gt;0,MEDIAN(Data!N:N),"")</f>
      </c>
      <c r="O11" s="13">
        <f>IF(COUNT(Data!O:O)&gt;0,MEDIAN(Data!O:O),"")</f>
      </c>
      <c r="P11" s="13">
        <f>IF(COUNT(Data!P:P)&gt;0,MEDIAN(Data!P:P),"")</f>
      </c>
      <c r="Q11" s="13">
        <f>IF(COUNT(Data!Q:Q)&gt;0,MEDIAN(Data!Q:Q),"")</f>
      </c>
      <c r="R11" s="13">
        <f>IF(COUNT(Data!R:R)&gt;0,MEDIAN(Data!R:R),"")</f>
      </c>
      <c r="S11" s="13">
        <f>IF(COUNT(Data!S:S)&gt;0,MEDIAN(Data!S:S),"")</f>
      </c>
      <c r="T11" s="13">
        <f>IF(COUNT(Data!T:T)&gt;0,MEDIAN(Data!T:T),"")</f>
      </c>
      <c r="U11" s="13">
        <f>IF(COUNT(Data!U:U)&gt;0,MEDIAN(Data!U:U),"")</f>
      </c>
      <c r="V11" s="13">
        <f>IF(COUNT(Data!V:V)&gt;0,MEDIAN(Data!V:V),"")</f>
      </c>
      <c r="W11" s="13">
        <f>IF(COUNT(Data!W:W)&gt;0,MEDIAN(Data!W:W),"")</f>
      </c>
      <c r="X11" s="13">
        <f>IF(COUNT(Data!X:X)&gt;0,MEDIAN(Data!X:X),"")</f>
      </c>
      <c r="Y11" s="13">
        <f>IF(COUNT(Data!Y:Y)&gt;0,MEDIAN(Data!Y:Y),"")</f>
      </c>
      <c r="Z11" s="13">
        <f>IF(COUNT(Data!Z:Z)&gt;0,MEDIAN(Data!Z:Z),"")</f>
      </c>
      <c r="AA11" s="13">
        <f>IF(COUNT(Data!AA:AA)&gt;0,MEDIAN(Data!AA:AA),"")</f>
      </c>
      <c r="AB11" s="13">
        <f>IF(COUNT(Data!AB:AB)&gt;0,MEDIAN(Data!AB:AB),"")</f>
      </c>
      <c r="AC11" s="13">
        <f>IF(COUNT(Data!AC:AC)&gt;0,MEDIAN(Data!AC:AC),"")</f>
      </c>
      <c r="AD11" s="13">
        <f>IF(COUNT(Data!AD:AD)&gt;0,MEDIAN(Data!AD:AD),"")</f>
      </c>
      <c r="AE11" s="13">
        <f>IF(COUNT(Data!AE:AE)&gt;0,MEDIAN(Data!AE:AE),"")</f>
      </c>
      <c r="AF11" s="13">
        <f>IF(COUNT(Data!AF:AF)&gt;0,MEDIAN(Data!AF:AF),"")</f>
      </c>
    </row>
    <row r="12" spans="1:32" s="16" customFormat="1" ht="12.75">
      <c r="A12" s="22" t="s">
        <v>35</v>
      </c>
      <c r="B12" s="15" t="e">
        <f>IF(COUNT(Data!B:B)&gt;1,SKEW(Data!B:B),"")</f>
        <v>#DIV/0!</v>
      </c>
      <c r="C12" s="15">
        <f>IF(COUNT(Data!C:C)&gt;1,SKEW(Data!C:C),"")</f>
        <v>-1.7320508075688679</v>
      </c>
      <c r="D12" s="15">
        <f>IF(COUNT(Data!D:D)&gt;1,SKEW(Data!D:D),"")</f>
        <v>-0.5122408325718788</v>
      </c>
      <c r="E12" s="15">
        <f>IF(COUNT(Data!E:E)&gt;1,SKEW(Data!E:E),"")</f>
      </c>
      <c r="F12" s="15">
        <f>IF(COUNT(Data!F:F)&gt;1,SKEW(Data!F:F),"")</f>
      </c>
      <c r="G12" s="15">
        <f>IF(COUNT(Data!G:G)&gt;1,SKEW(Data!G:G),"")</f>
      </c>
      <c r="H12" s="15">
        <f>IF(COUNT(Data!H:H)&gt;1,SKEW(Data!H:H),"")</f>
      </c>
      <c r="I12" s="15">
        <f>IF(COUNT(Data!I:I)&gt;1,SKEW(Data!I:I),"")</f>
      </c>
      <c r="J12" s="15">
        <f>IF(COUNT(Data!J:J)&gt;1,SKEW(Data!J:J),"")</f>
      </c>
      <c r="K12" s="15">
        <f>IF(COUNT(Data!K:K)&gt;1,SKEW(Data!K:K),"")</f>
      </c>
      <c r="L12" s="15">
        <f>IF(COUNT(Data!L:L)&gt;1,SKEW(Data!L:L),"")</f>
      </c>
      <c r="M12" s="15">
        <f>IF(COUNT(Data!M:M)&gt;1,SKEW(Data!M:M),"")</f>
      </c>
      <c r="N12" s="15">
        <f>IF(COUNT(Data!N:N)&gt;1,SKEW(Data!N:N),"")</f>
      </c>
      <c r="O12" s="15">
        <f>IF(COUNT(Data!O:O)&gt;1,SKEW(Data!O:O),"")</f>
      </c>
      <c r="P12" s="15">
        <f>IF(COUNT(Data!P:P)&gt;1,SKEW(Data!P:P),"")</f>
      </c>
      <c r="Q12" s="15">
        <f>IF(COUNT(Data!Q:Q)&gt;1,SKEW(Data!Q:Q),"")</f>
      </c>
      <c r="R12" s="15">
        <f>IF(COUNT(Data!R:R)&gt;1,SKEW(Data!R:R),"")</f>
      </c>
      <c r="S12" s="15">
        <f>IF(COUNT(Data!S:S)&gt;1,SKEW(Data!S:S),"")</f>
      </c>
      <c r="T12" s="15">
        <f>IF(COUNT(Data!T:T)&gt;1,SKEW(Data!T:T),"")</f>
      </c>
      <c r="U12" s="15">
        <f>IF(COUNT(Data!U:U)&gt;1,SKEW(Data!U:U),"")</f>
      </c>
      <c r="V12" s="15">
        <f>IF(COUNT(Data!V:V)&gt;1,SKEW(Data!V:V),"")</f>
      </c>
      <c r="W12" s="15">
        <f>IF(COUNT(Data!W:W)&gt;1,SKEW(Data!W:W),"")</f>
      </c>
      <c r="X12" s="15">
        <f>IF(COUNT(Data!X:X)&gt;1,SKEW(Data!X:X),"")</f>
      </c>
      <c r="Y12" s="15">
        <f>IF(COUNT(Data!Y:Y)&gt;1,SKEW(Data!Y:Y),"")</f>
      </c>
      <c r="Z12" s="15">
        <f>IF(COUNT(Data!Z:Z)&gt;1,SKEW(Data!Z:Z),"")</f>
      </c>
      <c r="AA12" s="15">
        <f>IF(COUNT(Data!AA:AA)&gt;1,SKEW(Data!AA:AA),"")</f>
      </c>
      <c r="AB12" s="15">
        <f>IF(COUNT(Data!AB:AB)&gt;1,SKEW(Data!AB:AB),"")</f>
      </c>
      <c r="AC12" s="15">
        <f>IF(COUNT(Data!AC:AC)&gt;1,SKEW(Data!AC:AC),"")</f>
      </c>
      <c r="AD12" s="15">
        <f>IF(COUNT(Data!AD:AD)&gt;1,SKEW(Data!AD:AD),"")</f>
      </c>
      <c r="AE12" s="15">
        <f>IF(COUNT(Data!AE:AE)&gt;1,SKEW(Data!AE:AE),"")</f>
      </c>
      <c r="AF12" s="15">
        <f>IF(COUNT(Data!AF:AF)&gt;1,SKEW(Data!AF:AF),"")</f>
      </c>
    </row>
    <row r="13" spans="1:4" ht="12.75">
      <c r="A13" s="21"/>
      <c r="C13" s="6"/>
      <c r="D13" s="6"/>
    </row>
    <row r="14" spans="1:2" ht="12.75">
      <c r="A14" s="3" t="s">
        <v>12</v>
      </c>
      <c r="B14" s="19">
        <f>IF(MIN(5:5)&gt;0,MAX(5:5)/MIN(5:5),"")</f>
      </c>
    </row>
    <row r="15" ht="13.5" customHeight="1">
      <c r="A15" s="18"/>
    </row>
    <row r="16" spans="1:9" s="7" customFormat="1" ht="21" customHeight="1">
      <c r="A16" s="40" t="s">
        <v>10</v>
      </c>
      <c r="B16" s="40"/>
      <c r="C16" s="40"/>
      <c r="D16" s="40"/>
      <c r="E16" s="40"/>
      <c r="F16" s="40"/>
      <c r="G16" s="40"/>
      <c r="H16" s="40"/>
      <c r="I16" s="40"/>
    </row>
    <row r="18" spans="1:9" s="7" customFormat="1" ht="13.5" customHeight="1">
      <c r="A18" s="5"/>
      <c r="B18" s="5"/>
      <c r="C18" s="5"/>
      <c r="D18" s="5"/>
      <c r="E18" s="5"/>
      <c r="F18" s="5"/>
      <c r="G18" s="5"/>
      <c r="H18" s="5"/>
      <c r="I18" s="5"/>
    </row>
    <row r="19" ht="13.5" customHeight="1"/>
    <row r="20" ht="13.5" customHeight="1"/>
  </sheetData>
  <sheetProtection/>
  <mergeCells count="2">
    <mergeCell ref="A16:I16"/>
    <mergeCell ref="A1:I1"/>
  </mergeCell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D12"/>
  <sheetViews>
    <sheetView workbookViewId="0" topLeftCell="A1">
      <selection activeCell="D11" sqref="D11"/>
    </sheetView>
  </sheetViews>
  <sheetFormatPr defaultColWidth="11.00390625" defaultRowHeight="12.75"/>
  <cols>
    <col min="1" max="1" width="24.875" style="0" customWidth="1"/>
    <col min="2" max="2" width="11.625" style="0" customWidth="1"/>
    <col min="3" max="3" width="11.375" style="0" customWidth="1"/>
  </cols>
  <sheetData>
    <row r="1" spans="1:4" ht="12.75">
      <c r="A1" s="42" t="s">
        <v>41</v>
      </c>
      <c r="B1" t="s">
        <v>14</v>
      </c>
      <c r="C1" t="s">
        <v>15</v>
      </c>
      <c r="D1" t="s">
        <v>11</v>
      </c>
    </row>
    <row r="2" spans="1:4" ht="12.75">
      <c r="A2" s="42"/>
      <c r="B2">
        <v>9</v>
      </c>
      <c r="C2">
        <v>8</v>
      </c>
      <c r="D2">
        <v>7</v>
      </c>
    </row>
    <row r="3" spans="1:4" ht="12.75">
      <c r="A3" s="42"/>
      <c r="B3">
        <v>9</v>
      </c>
      <c r="C3">
        <v>9</v>
      </c>
      <c r="D3">
        <v>8</v>
      </c>
    </row>
    <row r="4" spans="1:4" ht="12.75">
      <c r="A4" s="42"/>
      <c r="C4">
        <v>9</v>
      </c>
      <c r="D4">
        <v>8</v>
      </c>
    </row>
    <row r="5" spans="1:4" ht="12.75">
      <c r="A5" s="42"/>
      <c r="D5">
        <v>9</v>
      </c>
    </row>
    <row r="6" spans="1:4" ht="12.75">
      <c r="A6" s="42"/>
      <c r="D6">
        <v>9</v>
      </c>
    </row>
    <row r="7" ht="12.75">
      <c r="A7" s="42"/>
    </row>
    <row r="8" ht="12.75">
      <c r="A8" s="42"/>
    </row>
    <row r="9" ht="12.75">
      <c r="A9" s="42"/>
    </row>
    <row r="10" ht="12.75">
      <c r="A10" s="42"/>
    </row>
    <row r="11" ht="12.75">
      <c r="A11" s="42"/>
    </row>
    <row r="12" ht="12.75">
      <c r="A12" s="42"/>
    </row>
  </sheetData>
  <sheetProtection/>
  <mergeCells count="1">
    <mergeCell ref="A1:A12"/>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Fairfield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Sawin</dc:creator>
  <cp:keywords/>
  <dc:description/>
  <cp:lastModifiedBy>Stephen Sawin</cp:lastModifiedBy>
  <dcterms:created xsi:type="dcterms:W3CDTF">2002-01-22T20:49:51Z</dcterms:created>
  <dcterms:modified xsi:type="dcterms:W3CDTF">2017-12-06T00:58:00Z</dcterms:modified>
  <cp:category/>
  <cp:version/>
  <cp:contentType/>
  <cp:contentStatus/>
</cp:coreProperties>
</file>